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0" yWindow="2520" windowWidth="19440" windowHeight="5235" tabRatio="619"/>
  </bookViews>
  <sheets>
    <sheet name="Objetivo 1" sheetId="7" r:id="rId1"/>
    <sheet name="Objetivo 2" sheetId="4" r:id="rId2"/>
    <sheet name="Objetivo 3" sheetId="5" r:id="rId3"/>
  </sheets>
  <definedNames>
    <definedName name="_xlnm._FilterDatabase" localSheetId="0" hidden="1">'Objetivo 1'!$C$13:$P$109</definedName>
    <definedName name="_xlnm._FilterDatabase" localSheetId="1" hidden="1">'Objetivo 2'!$C$13:$P$131</definedName>
    <definedName name="_xlnm._FilterDatabase" localSheetId="2" hidden="1">'Objetivo 3'!$B$13:$M$41</definedName>
  </definedNames>
  <calcPr calcId="145621"/>
</workbook>
</file>

<file path=xl/calcChain.xml><?xml version="1.0" encoding="utf-8"?>
<calcChain xmlns="http://schemas.openxmlformats.org/spreadsheetml/2006/main">
  <c r="L40" i="5" l="1"/>
  <c r="K36" i="5"/>
  <c r="J36" i="5"/>
  <c r="J35" i="5"/>
  <c r="J27" i="5"/>
  <c r="K37" i="4"/>
  <c r="K35" i="4"/>
  <c r="J34" i="4"/>
  <c r="J91" i="7"/>
  <c r="J86" i="7"/>
</calcChain>
</file>

<file path=xl/sharedStrings.xml><?xml version="1.0" encoding="utf-8"?>
<sst xmlns="http://schemas.openxmlformats.org/spreadsheetml/2006/main" count="1199" uniqueCount="803">
  <si>
    <t>ESTRATEGIAS</t>
  </si>
  <si>
    <t>METAS</t>
  </si>
  <si>
    <t>INDICADORES</t>
  </si>
  <si>
    <t>Recibir, registrar y atender todas las consultas e inquietudes (PQRS) que la comunidad presente a través de los diferenes canales dispuestos para este fin, garantizando una respuesta veraz y oportuna</t>
  </si>
  <si>
    <t>6. Fortalecer el proceso de Gestión documental en la entidad a través de la elaboración e implementación de herramientas que garanticen la seguridad de la información física y digital, su disposición para usuarios internos y externos y la conservación del patrimonio documental.</t>
  </si>
  <si>
    <t>7. Fortalecer el clima organizacional en la entidad, mediante la promoción de esta cultura</t>
  </si>
  <si>
    <t>Elaborar y/o actualizar e implementar los instrumentos archivísticos según lo establecido en el Decreto 1080 de 2015, a saber: 
1. Programa de Gestión Documental –PGD, 
2. Tablas de Retención Documental -TRD
3. Tablas de Valoración Documental -TVD
4. Registro de Activos de Información
5. Índice de Información Clasificada y Reservada
6. Esquema Publicación de Información
7. Informe de los costos de reproducción.
8- Tablas de Control de Acceso</t>
  </si>
  <si>
    <t>1 (uno) Seguimiento Mensual</t>
  </si>
  <si>
    <t>Realizar seguimiento a los consecutivos de las comunicaciones recibidas, con relación a los datos de indexación de imagen.</t>
  </si>
  <si>
    <t>Gestión Documental</t>
  </si>
  <si>
    <t># Seguimientos/ 12 Meses</t>
  </si>
  <si>
    <t>Registrar, digitalizar e indexar  las comunicaciones oficiales enviadas por la entidad en la presente anualidad</t>
  </si>
  <si>
    <t>Registrar, digitalizar e indexar  las comunicaciones oficiales recibidas por la entidad en la presente anualidad</t>
  </si>
  <si>
    <t>Número de comunicaciones enviadas y recibidas registradas, digitalizadas e indexadas / número de comunicaciones enviadas</t>
  </si>
  <si>
    <t>Número de comunicaciones recibidas registradas, digitalizadas e indexadas / número de comunicaciones recibidas</t>
  </si>
  <si>
    <t># de contratistas sencibilizados/#personal contratado</t>
  </si>
  <si>
    <t># de contratistas Encuestados/#personal contratado</t>
  </si>
  <si>
    <t xml:space="preserve">2 encuestas anuales por 80% de los contratista de prestacion de servicios </t>
  </si>
  <si>
    <t># de pausas activas</t>
  </si>
  <si>
    <t>Proyectar conceptos técnicos para soportar la respuesta a recursos de reposición, derechos de peticiones y PQR.</t>
  </si>
  <si>
    <t>Número de conceptos proyectados Vs. Meta</t>
  </si>
  <si>
    <t>1 Campaña de mejoramiento de clima organizacional</t>
  </si>
  <si>
    <t>Implementar las campañas propuestas por Gestión Humana y que fortalecen el clima organizacional</t>
  </si>
  <si>
    <t>Identificar todos los procedimientos del MOP (mínimo 70)</t>
  </si>
  <si>
    <t>Realizar mesas de trabajo con los lideres de los procesos que tienen procedimientos sin identificar</t>
  </si>
  <si>
    <t>Liderar, facilitar y acompañar el proceso de levantamiento de los procedimientos, estructuralos, adoptarlos legalmente generando la cadena de custodia fisica.</t>
  </si>
  <si>
    <t>Liderar, facilitar y acompañar el proceso de levantamiento de los formatos, estructurlos y adoptarlos legalmente,  generando la cadena de custodia fisica.</t>
  </si>
  <si>
    <t>Socializar (1) MOP,  los 16 procesos, 16 caracterizaciones, 70 procedimientos y 60 formatos y demás elementos del SGC</t>
  </si>
  <si>
    <t>Realizar socializaciones por grupos homogeneos y participativos del MOP,  los procesos, caracterizaciones, procedimientos, formatos y demás elementos del SGC</t>
  </si>
  <si>
    <t>N° Procedimientos identificados/ N° procedimientos del MOP</t>
  </si>
  <si>
    <t>N° Procedimientos levantados/ N° procedimientos sin identificar a dic. 31 de 2017</t>
  </si>
  <si>
    <t>N° formatos levantados/ N° minimo de formatos identificados</t>
  </si>
  <si>
    <t>Revisisones y ajustes al MOP/ N° ajustes necesarios al MOP</t>
  </si>
  <si>
    <t>Encuesta realizada/ encuestra proyectada</t>
  </si>
  <si>
    <t>Realizar evaluación al sistema de control interno contable. Resolución 357 de 2007</t>
  </si>
  <si>
    <t>Evaluación realizada/ evaluación proyectada</t>
  </si>
  <si>
    <t>Informe pormenorizado del Avance del Estado del Sistema de Control Interno.</t>
  </si>
  <si>
    <t>Realizar Informe Cuatrimestral de Avance del Estado del Sistema de Control Interno. Ley 1474 de 2011</t>
  </si>
  <si>
    <t>Informe de seguimiento</t>
  </si>
  <si>
    <t>Verificar el cumplimiento Normativo de Uso del Software. Directiva Presidencial No. 02 de 2002</t>
  </si>
  <si>
    <t>Informe de seguimiento (3)</t>
  </si>
  <si>
    <t>Evaluar y presentar Informes de Austeridad en el Gasto. Decreto 984 de 2012, Decreto 1737 de 1.998, art.22</t>
  </si>
  <si>
    <t xml:space="preserve">Realizar Comité de Control interno </t>
  </si>
  <si>
    <t>Enlaces realizados</t>
  </si>
  <si>
    <t>Servir de enlace con la CGM,  evaluación y control del Municipio y demás organismos de control  para la realización de auditorias y controles establecidos legalmente</t>
  </si>
  <si>
    <t>Enlaces realizados/enlaces proyectados</t>
  </si>
  <si>
    <t>Solicitud de Vigencias Futuras</t>
  </si>
  <si>
    <t>40 procesos contractuales y las demás necesidades que se reporten.</t>
  </si>
  <si>
    <t xml:space="preserve">40 contratos revisados para ampliación, adición, suspensión o terminación anticipada, así como de las demás solicitudes que se realicen en el transcurso del año. </t>
  </si>
  <si>
    <t>Realizar minutas de adiciones, ampliaciones u otrosí, terminaciones anticipadas, suspensiones a los contratos de servicios y suministros (diferentes de prestación de servicios) suscritos y atender los requerimientos del supervisor de los contratos.</t>
  </si>
  <si>
    <t>Proyectar la Resolución que adopte el manual de contratación de la entidad.</t>
  </si>
  <si>
    <t>Realizar la liquidación de contrratos de suministro de la siguinete manera: 30 unilateralmete, 44 bilateralmente</t>
  </si>
  <si>
    <t>Realizar la liquidación de los contratos de suministro acumuladas desde el año 2014.</t>
  </si>
  <si>
    <t xml:space="preserve">Elaborar las minutas de contrato de prestación de servicios de acuerdo con lo solicitado por el Director General. </t>
  </si>
  <si>
    <t>Proyectar 150 actas de cierre de los contratos de prestación de servicios suscritos desde el año 2016.</t>
  </si>
  <si>
    <t xml:space="preserve">Proyectar las actas de cierre de los contratos de prestación de servicios suscritos desde el año 2016. </t>
  </si>
  <si>
    <t>Revisión de 3 actas de recibo de obras y actualización de pólizas, así como las demás que se presenten durante el transcurso del año.</t>
  </si>
  <si>
    <t>30/12/20108</t>
  </si>
  <si>
    <t>Revisión de 6 actas de liquidación de contratos de interventoría y obra, así como las demás que se presenten durante el trancurso del año</t>
  </si>
  <si>
    <t>30 de cada  mes</t>
  </si>
  <si>
    <t>30 de cada mes</t>
  </si>
  <si>
    <t>15 de cada mes</t>
  </si>
  <si>
    <t>Numero de facturas devueltas/ Total facturas distribuidadas</t>
  </si>
  <si>
    <t>Informes a entregar/ Informes entregados</t>
  </si>
  <si>
    <t>Numero de documentos de cobro sin concliar/ Total de documentos de cobro emitidos</t>
  </si>
  <si>
    <t>4 o  5 de cada mes</t>
  </si>
  <si>
    <t>Cerrar cada mes el presupuesto y generar el informe de ejecución mensual los primeros cuatro dias de cada mes.</t>
  </si>
  <si>
    <t>Número de días de la fecha de solicitud del traslado a la fecha de aplicación en el sistema.</t>
  </si>
  <si>
    <t>Fecha de incorporación en el sistema de las modificaciones solicitadas.</t>
  </si>
  <si>
    <t xml:space="preserve">Hallazgos encontrados.
</t>
  </si>
  <si>
    <t>PLAN DE ACCIÓN 
Vigencia Fiscal- 2018</t>
  </si>
  <si>
    <t>N° procesos judiciales tramitados/ N° procesos instaurados al Fondo</t>
  </si>
  <si>
    <t>% Recuperación de cartera</t>
  </si>
  <si>
    <t>Lograr sinergias entre el area de facturacion y cartera con el fin de lograr mejrorar el estado actual de la cartera , especialmente el numero de matriculas bloqueadas</t>
  </si>
  <si>
    <t>N° transacciones originadas/ N° transacciones registradas</t>
  </si>
  <si>
    <t>N° estados financieros generados/ N° estados financieros reglamentarios</t>
  </si>
  <si>
    <t>Trámites contestados/trámites recibidos</t>
  </si>
  <si>
    <t>Dar VoBo al informe mensual de la Interventoría donde se consignan las acciones que ejecuta el contratista para la terminación de la obra</t>
  </si>
  <si>
    <t>Cronograma de ejecución real/ cronograma de ejecución proyectado</t>
  </si>
  <si>
    <t>Presupuestos actualizados/2</t>
  </si>
  <si>
    <t>Prepliegos y pliegos publicados/2</t>
  </si>
  <si>
    <t>Acta de inicio firmada</t>
  </si>
  <si>
    <t>Registrar el 100% de las transacciones que se originan en la Entidad conforme normas contables expedidas por la CGN</t>
  </si>
  <si>
    <t>Atender al 100%  los usuarios que solicitan trámites ante el  FONVALMED</t>
  </si>
  <si>
    <t xml:space="preserve">Registrar correctamente la información de los usuarios en el sistema operativo BPMS  </t>
  </si>
  <si>
    <t>QUÉ SON LOS PLANES DE ACCIÓN</t>
  </si>
  <si>
    <t>Es el Instrumento mediante el cual los procesos programan y realizan seguimiento en vigencia a las actividades previstas para el cumplimiento de los productos institucionales</t>
  </si>
  <si>
    <t>DEPENDENCIA RESPONSABLE</t>
  </si>
  <si>
    <t>ACTIVIDADES</t>
  </si>
  <si>
    <t xml:space="preserve">Realizar revisión y monitoreo al proceso de facturación, en la fase de liquidación cuentas de cobro, generación archivo plano y  revisión muestras facturas. 
</t>
  </si>
  <si>
    <t>Mejora en el  seguimiento y monitoreo mensual   de la distribución de facturación</t>
  </si>
  <si>
    <t>Numero de facturas entregadas por fuera del tiempo estipulado/ Total facturas distribuidas</t>
  </si>
  <si>
    <t xml:space="preserve">Liquidar el 100%  de las cuentas de cobro </t>
  </si>
  <si>
    <t># de facturas sin liquidar/Total de facturas a liquidar</t>
  </si>
  <si>
    <t>Migrar el 100% de las cuentas de cobro generadas por cartera a contabilidad</t>
  </si>
  <si>
    <t>Reuniones ejecutadas/Total de reuniones</t>
  </si>
  <si>
    <t>15/'2/2018</t>
  </si>
  <si>
    <t>Establecer e implementar los procedimientos para la recuperación de la cartera vencida de la entidad en cuento al pago de la contribución de valorización</t>
  </si>
  <si>
    <t>1.Registrar los hechos económicos en el presupuesto.
2.Organizar la ejecución mensual acumulada de la Entidad para ser firmada por el Director general y reportada a  la pagina web de la Entidad.</t>
  </si>
  <si>
    <t>Informe de ejecución presupuestal</t>
  </si>
  <si>
    <t>1. Evaluar saldos de los rubros para la reducción o adición de recursos.
2. Proyectar oficios para solicitar a la Secretaria de Hacienda la adición o reducción de recursos, con los anexos requeridos.
3. Entregar información para la actualización de las fichas EBI en planeación.
4. Proyectar y aplicar la Resolución interna en el sistema, posterior al Decreto que autoriza la adición o recducción de recursos.</t>
  </si>
  <si>
    <t>1. Proyectar circular con cronograma de plan de trabajo para las entregas de necesidades de cada proceso.
2. Organizar presupuestos de ingresos y gastos y su financiación.
3. Organizar y presentar presupuestos en formatos requeridos por el Municipio de Medellín.
4. Proyectar oficio y presentación para el Consejo Directivo para su aprobación.
5. Proyectar resolución que acoge Decreto de liquidación de presupuesto del Municipio.</t>
  </si>
  <si>
    <t>Preparar y entregar información requerida por el equipo auditor de la Contraloria para las auditorias  que realicen.</t>
  </si>
  <si>
    <t>1. Evaluar saldos de los rubros para contracreditar.
2. Proyectar oficios para informar o solicitar aprobación del traslado.
3. Entregar información para la actualización de las fichas EBI en planeación.
4. Proyectar y aplicar la Resolución interna en el sistema.</t>
  </si>
  <si>
    <t>Subdirección Financiera y Administrativa</t>
  </si>
  <si>
    <t>Definir el método de cadena custodia para los títulos valores</t>
  </si>
  <si>
    <t>Impelementar el 100% de las normas NIF</t>
  </si>
  <si>
    <t xml:space="preserve">Liquidar el 99% de las facturas, con el valor correcto </t>
  </si>
  <si>
    <t>Entregar oportunamente el 90% de las facturas generadas</t>
  </si>
  <si>
    <t xml:space="preserve">Formular el 100% de los informes requeridos </t>
  </si>
  <si>
    <t>Analizar, consolidar, y validar la  los informes realiazados, aplicando los conocimientos y metodologías necesarias,  con el fin de  diagnosticar el proceso actual y buscar mejoras en el proceso.</t>
  </si>
  <si>
    <t>Realizar seguimiento y monitoreo al cumplimiento interno  del cronograma de facturacion establecido</t>
  </si>
  <si>
    <t>Tiempo de finalización del proceso de liquidación cuenta de cobro</t>
  </si>
  <si>
    <t>N° Procesos iniciados/ Total de procesos de cobro a 2018</t>
  </si>
  <si>
    <t>Primero del mes</t>
  </si>
  <si>
    <t>Siete de cada mes</t>
  </si>
  <si>
    <r>
      <t xml:space="preserve">Aprobación </t>
    </r>
    <r>
      <rPr>
        <sz val="10"/>
        <rFont val="Arial"/>
        <family val="2"/>
      </rPr>
      <t xml:space="preserve">del anteproyecto de presupuesto de cada vigencia de acuerdo a las necesidades de los procesos, cumpliendo con la normatividad de la Secretaria de Hacienda.
</t>
    </r>
    <r>
      <rPr>
        <sz val="10"/>
        <color rgb="FFFF0000"/>
        <rFont val="Arial"/>
        <family val="2"/>
      </rPr>
      <t xml:space="preserve">
</t>
    </r>
  </si>
  <si>
    <r>
      <t>Incorporar el</t>
    </r>
    <r>
      <rPr>
        <sz val="10"/>
        <color rgb="FFFF0000"/>
        <rFont val="Arial"/>
        <family val="2"/>
      </rPr>
      <t xml:space="preserve"> </t>
    </r>
    <r>
      <rPr>
        <sz val="10"/>
        <rFont val="Arial"/>
        <family val="2"/>
      </rPr>
      <t xml:space="preserve">de las modificaciones de reducciones y adiciones al presupuesto de la vigencia cumpliendo la normatividad presupuestal, en un plazo máximo de 60 días.
</t>
    </r>
  </si>
  <si>
    <t>Solicitar, compilar y analizar la información transaccional interna</t>
  </si>
  <si>
    <t>Aplicar las normas NIF en el proceso contable</t>
  </si>
  <si>
    <t>Control Interno</t>
  </si>
  <si>
    <t>Prevención del daño antijurídico</t>
  </si>
  <si>
    <t>Asesorar a la Alta Dirección en los conceptos escritos y verbales en comités, reuniones o actuaciones de inmediatez</t>
  </si>
  <si>
    <t>Evaluación de la Gestión y mejoramiento Continuo</t>
  </si>
  <si>
    <t>Gestión de Tecnologías e Información</t>
  </si>
  <si>
    <t>Ejecutar las actividades necesarias para obtener el desarrollo en conjunto con las entidades bancarias definidas</t>
  </si>
  <si>
    <t>01/02/218</t>
  </si>
  <si>
    <t>Iniciar el proceso de cobro coactivo a 7.920 contribuyentes (Julio 4.320)</t>
  </si>
  <si>
    <t>Hacer seguimiento al inventario de actualización de los equipos</t>
  </si>
  <si>
    <t>Instrumentos Elaborados/ Total de Instrumentos a desarrollar</t>
  </si>
  <si>
    <t>Diseñar e implementar el programa pausas activas</t>
  </si>
  <si>
    <t>Realizar 30 pausas activas</t>
  </si>
  <si>
    <t>del total de lo propuesto (radicado), cuanto se viene cumpliendo (dando respuesta) mes a mes</t>
  </si>
  <si>
    <t>Del total de lo propuesto (radicado), cuanto se viene cumpliendo (dando respuesta) mes a mes</t>
  </si>
  <si>
    <t>Campaña Clima Organizacional</t>
  </si>
  <si>
    <t>Ejecutar el 100% de los planes de acción formulados con base en los objetivos estratégicos para el 2018.</t>
  </si>
  <si>
    <t>Gestionar una dirección eficiente y competitiva al realizar acompañamiento a cada uno de los procesos de la Entidad</t>
  </si>
  <si>
    <t>Continuar con la implementación de un modelo de dirección de proyectos (en cada uno de los procesos que hace parte de la Entidad) con la realización de los comités primarios.12 comités primarios por proceso</t>
  </si>
  <si>
    <t>Gestionar una dirección integral de proyectos.</t>
  </si>
  <si>
    <t>Dirección</t>
  </si>
  <si>
    <t xml:space="preserve">Ejecutar el presupuesto asignado a cada uno de los procesos de la Entidad. </t>
  </si>
  <si>
    <t xml:space="preserve">Cumplir con el 100% de los planes de mejoramiento resultantes de  auditorías internas y externas </t>
  </si>
  <si>
    <t>Fortalecer el proceso de Control Interno para que opere bajo los términos de Ley.</t>
  </si>
  <si>
    <t>Mejorar la credibilidad y reconocimiento en y de la Entidad.</t>
  </si>
  <si>
    <t>Presupuesto ejecutado/ presupuesto asignado</t>
  </si>
  <si>
    <t>Porcentaje de ejecución Plan Estratégico</t>
  </si>
  <si>
    <t>Paso de fauna instalado/2</t>
  </si>
  <si>
    <t>Ambiental - Forestal</t>
  </si>
  <si>
    <t>Individuo arbóreo intervenido /160</t>
  </si>
  <si>
    <t>Individuo arbóreo intervenido /231</t>
  </si>
  <si>
    <t xml:space="preserve">Informe mensual de Manejo Socioambiental </t>
  </si>
  <si>
    <t>Adquisición de bienes y servicios</t>
  </si>
  <si>
    <t xml:space="preserve">Informe de Interventoría </t>
  </si>
  <si>
    <t>Aprovechamiento forestal realizado/aprovechamiento forestal programado</t>
  </si>
  <si>
    <t>Cronograma de ejecución real</t>
  </si>
  <si>
    <t>Informe mensual de Manejo Socioambiental revisado / 11</t>
  </si>
  <si>
    <t>PQRS atendidas /
PQRS recibidas</t>
  </si>
  <si>
    <t>Reunión programada/
Reunión realizada</t>
  </si>
  <si>
    <t>Roceria realizada/5</t>
  </si>
  <si>
    <t>Reunión realizada/
Reunion programada</t>
  </si>
  <si>
    <t>Actas levantadas/
Actas programadas</t>
  </si>
  <si>
    <t>PQRS atendidas/
PQRS recibidas</t>
  </si>
  <si>
    <t>Financiero - Técnico</t>
  </si>
  <si>
    <t>Base de datos actualizada</t>
  </si>
  <si>
    <t>Lote expropiado</t>
  </si>
  <si>
    <t>Acto Administrativo emitido por la Autoridad Ambiental</t>
  </si>
  <si>
    <t>Informe mensual de Manejo Socioambiental revisado / Informe mensual de Manejo Socioambiental entregado</t>
  </si>
  <si>
    <t>Reunión realizada
Reunion programada</t>
  </si>
  <si>
    <t>PQRS atendidas
PQRS recibidas</t>
  </si>
  <si>
    <t>Predios</t>
  </si>
  <si>
    <t xml:space="preserve"> Ambiental - Forestal</t>
  </si>
  <si>
    <t>Solicitud de aprovechamiento forestal</t>
  </si>
  <si>
    <t>Acta de reinicio</t>
  </si>
  <si>
    <t>Liqudación de contratos/2</t>
  </si>
  <si>
    <t>Liquidación de Convenio</t>
  </si>
  <si>
    <t>Convenio liquidado</t>
  </si>
  <si>
    <t>Liquidación CONVENIO 2016-00600
Contrato Interadministrativo de Administración Delegada para la ejecución de la solución técnica al problema de inestabilidad geotécnica y estructural que se presenta actualmente en la obra de la Transversal Inferior con la Loma de los Balsos.</t>
  </si>
  <si>
    <t xml:space="preserve">Técnica: Apoyo a la Supervisión
</t>
  </si>
  <si>
    <t>Vigencia futura aprobada</t>
  </si>
  <si>
    <t>Ejecutar en un 90% el paso a desnivel de la Transversal Inferior (carrera 32)  con la Loma de los Parra (calle 1 sur) y obras complementarias.</t>
  </si>
  <si>
    <t>Ejecutar al 50%: El paso a desnivel de la Transversal Inferior (carrera 32)  con la Loma de los  González (calle 5 sur) y obras complementarias.</t>
  </si>
  <si>
    <t>Realizar 5 reuniones con la comunidad</t>
  </si>
  <si>
    <t>Revisar 5 informes</t>
  </si>
  <si>
    <t>Aprovechamiento forestalrealizado/aprovechamiento programado</t>
  </si>
  <si>
    <t>Secretaria de Infraestructura
Ténica Fonvalmed</t>
  </si>
  <si>
    <t>Incrementar en un 5% el recaudo de la cartera.</t>
  </si>
  <si>
    <t xml:space="preserve">Realizar un análisis del estado de la cartera y consolidar la información para emprender planes de acción </t>
  </si>
  <si>
    <t>Identificar y ejecutar 2 desarrollos al módulo de cartera del aplicativo Safix</t>
  </si>
  <si>
    <t>Presentar propuesta a TI de la necesidad de la automatización de: 
1. Informes requeridos de cartera
2. Actualización de base de datos de Safix</t>
  </si>
  <si>
    <t>Desarrollos implementados/ Desarrollos propuestos</t>
  </si>
  <si>
    <t>Contar con recaudo en línea en los 3 principales bancos recaudadores.</t>
  </si>
  <si>
    <t>Numero de bancos recaudadores con WebService &gt; 3</t>
  </si>
  <si>
    <t>Conciliar desde el 2014 a la fecha el recaudo entre Cartera, Presupuesto y Contabilidad.</t>
  </si>
  <si>
    <t xml:space="preserve"># de meses conciliados / Total de meses por conciliar = 100%
</t>
  </si>
  <si>
    <t xml:space="preserve">Pagar oportunamente las obligaciones de la entidad. </t>
  </si>
  <si>
    <t># numero de facturas pagas vencidas = 0</t>
  </si>
  <si>
    <t>Realizar los registros oportunos en el sistema SAFIX</t>
  </si>
  <si>
    <t xml:space="preserve">Cumplimiento de la ejecución del PAC mes a mes. </t>
  </si>
  <si>
    <t>Ejecución mensual PAC = 100%</t>
  </si>
  <si>
    <t>Rendir oportunamente a los entes de control</t>
  </si>
  <si>
    <t xml:space="preserve">Cumplir con las actividades propias de la tesoreria de forma oportuna. </t>
  </si>
  <si>
    <t xml:space="preserve">Rendición Mensual, Semestral y Anual. </t>
  </si>
  <si>
    <t xml:space="preserve">Contar con un proceso de custodia de titulo. </t>
  </si>
  <si>
    <t>Depurar los cheques custodiados por la entidad</t>
  </si>
  <si>
    <t xml:space="preserve">Cumplir el manual de inversión y el decreto 1525. </t>
  </si>
  <si>
    <r>
      <t>1. Preparar la información presupuestal a rendir según los requerimientos de cada ente de control.
2.</t>
    </r>
    <r>
      <rPr>
        <sz val="10"/>
        <color theme="1"/>
        <rFont val="Arial"/>
        <family val="2"/>
      </rPr>
      <t>Subir la información en el sistema específico de cada ente externo. ( S- CHIP cada tres meses, GT Contraloria cada mes, página del Municipio de Medellín cada mes).
3.Informar a la Secretaria de Hacienda al finalizar el cargue de la información y enviar ejecución presupuestal firmada por el Director de la</t>
    </r>
    <r>
      <rPr>
        <sz val="11"/>
        <color theme="1"/>
        <rFont val="Arial"/>
        <family val="2"/>
      </rPr>
      <t xml:space="preserve"> </t>
    </r>
    <r>
      <rPr>
        <sz val="10"/>
        <color theme="1"/>
        <rFont val="Arial"/>
        <family val="2"/>
      </rPr>
      <t>Entidad, mensual.</t>
    </r>
  </si>
  <si>
    <t>Rentabilidad portafolio inversión - Inflación proyecta 2018</t>
  </si>
  <si>
    <t>Calificaciones Bancarias y de portafolio &gt;= AA+
 # Inversión en Cuentas Bancarias, # CDTS y # Fondos Fiduciarios</t>
  </si>
  <si>
    <t xml:space="preserve">Calificación CP y LP 2017 vs Calificación CP y LP 2018 </t>
  </si>
  <si>
    <t>Optimizar el uso de los canales de recaudos de la valorización.</t>
  </si>
  <si>
    <t xml:space="preserve">Mejorar el sistema para correr los rangos de facturación más eficientemente. </t>
  </si>
  <si>
    <t>Fecha de generación de cuentas de cobro mensualmente</t>
  </si>
  <si>
    <t>Total Cuentas de Cobro devueltas Mensuales / Total Cuentas de cobro generadas mensuales</t>
  </si>
  <si>
    <t>Gestionar  las matriculas retenidas y habilitadas.</t>
  </si>
  <si>
    <t>Total Matriculas bloqueadas mensuales &lt; 10,000</t>
  </si>
  <si>
    <t xml:space="preserve">Presentar de forma oportuna y confiable la información financiera. </t>
  </si>
  <si>
    <t xml:space="preserve">Proceso de cobro coactivo implementado y funcionando en el BPMS.
Numero de mandamientos de pago anuales &gt; 6,000
</t>
  </si>
  <si>
    <t>Mantener un margen EBITDA superior al 90%.</t>
  </si>
  <si>
    <t>Ofrecer diferentes alternativas de pago de la contribución por valorización.</t>
  </si>
  <si>
    <t xml:space="preserve">Numero de planes de pago desarrollados e implementados. </t>
  </si>
  <si>
    <t>Diseño e implementación del Sistema de Gestión de Seguridad y Salud en el trabajo</t>
  </si>
  <si>
    <t>Nivel de implementación del SG-SST &gt;80%</t>
  </si>
  <si>
    <t>Mantener la calificación en el corto y largo plazo de la  FITCH RATING para el 2018.</t>
  </si>
  <si>
    <t xml:space="preserve">Mantener la rentabilidad del portafolio de inversión 100 puntos básicos frente a la inflación del año en curso. </t>
  </si>
  <si>
    <t xml:space="preserve">Transacciones PSE 2017 vs Transacciones PSE 2018.
Numero de puntos de recaudo en el Aeropuerto. </t>
  </si>
  <si>
    <t>Proceso de paz y salvos virtuales implantado.
Margen EBITDA &gt;90%</t>
  </si>
  <si>
    <t>Hacer seguimiento al inventario de actualización de los equipos aivel de Antivirus</t>
  </si>
  <si>
    <t>N° Equipos Actualizados con las firmas de Mcafee/ Total equipos activos de la Entidad</t>
  </si>
  <si>
    <t>N° Equipos Actualizados con los parches de seguridad de Microsoft/ Total equipos activos de la Entidad</t>
  </si>
  <si>
    <t>Implementar enlace principal  hacia los Servidores de SAFIX.</t>
  </si>
  <si>
    <t>Implementar enlace principal y habilitar el actual como enlace de Respaldo hacia los Servidores de SAFIX en el Centro de computo del Municipio de Medellín.</t>
  </si>
  <si>
    <t>Implementar la conexión al Dominio de Seguirdad Windows del Municipio de Medellín</t>
  </si>
  <si>
    <t>Porcentaje de avance del proceso y montaje de infraestructura.</t>
  </si>
  <si>
    <t>Plan de Seguridad SAFIX</t>
  </si>
  <si>
    <t>Implementar un plan de seguridad para SAFIX con el fin de garantizar que los usuarios tengan los permisos necesarios para el desempeño de sus funciones.
Activar las opciones de auditoria en las que quede registro de las operaciones realizadas en la plataforma.</t>
  </si>
  <si>
    <t>Procentaje de avance de las tareas de revisión de los usuarios y la asignación de permisos adecuados solicitados.</t>
  </si>
  <si>
    <t>Paz y Salvo Virtual</t>
  </si>
  <si>
    <t xml:space="preserve">
Reunión realizada
Reunión programada
</t>
  </si>
  <si>
    <t>Ejecución del 25% de la obra: Ampliación avenida 34 entre la Loma de los Balsos y la Aguacatala</t>
  </si>
  <si>
    <t>Solicitud Ingresada</t>
  </si>
  <si>
    <t>Gestión ante la EDU para la Liquidación CONVENIO 2016-00625 Administración delegada para la revisión, ajuste, elaboración de diseños complementarios y ejecución de las actividades preliminares de la solución técnica al problema de inestabilidad geotécnica y estructural que se presenta actualmente en la obra de la Transversal Inferior con la Loma de los Balsos.</t>
  </si>
  <si>
    <t>Gestión ante la EDU para la Liquidación CONVENIO 2016-00688
Mandato sin representación para la ejecución de las obras complementarias de la solución técnica al problema de inestabilidad geotécnica y estructural que se presenta actualmente en la obra de la Transversal Inferior con la Loma de los Balsos.</t>
  </si>
  <si>
    <t>Aquirir 61 predios requeridos para la ejecución de las obras</t>
  </si>
  <si>
    <t>Conformar la matriz de información, con los predios adquiridos desde el contrato suscrito en su momento con el ISVIMED y la EDU y posteriormente los adelantados por la entidad, para lo cual se estima que hay un un total de 240 predios</t>
  </si>
  <si>
    <t xml:space="preserve">Alimentar una matriz en excel a partir de la información extraida de los diferentes procesos de adquisición predial                           </t>
  </si>
  <si>
    <t>Depende de la demanda de la Direción</t>
  </si>
  <si>
    <t xml:space="preserve">Acompañar el despliegue de políticas institucionales e informes de gestión. </t>
  </si>
  <si>
    <t>Difundir comunicaciones emitidas por la Dirección dirigidas a los contratistas y a los contribuyentes sobre el servicio, bienestar, salud y seguridad en el trabajo, etc</t>
  </si>
  <si>
    <t xml:space="preserve">Diseñar 5 campañas de comunicación </t>
  </si>
  <si>
    <t>Implementar estrategias (campañas) para incentivar la interacción de los ciudadanos con la Entidad.</t>
  </si>
  <si>
    <t>2 boletines mensuales</t>
  </si>
  <si>
    <t>Generar contenido para visibilizar la gestión de la Entidad</t>
  </si>
  <si>
    <t>3 campañas</t>
  </si>
  <si>
    <t>Diseñar e implementar estrategias de posicionamiento de la Entidad</t>
  </si>
  <si>
    <t>Publicar el 100% de la información generada en la Entidad y que es de interés para la comunidad</t>
  </si>
  <si>
    <t>Evidenciar la gestión realizada en la Entidad por medio de  diferentes canales (página web, redes sociales, CCO, etc)</t>
  </si>
  <si>
    <t>12 piezas gráficas</t>
  </si>
  <si>
    <t>Acompañar el proceso de facturación mensual por medio del diseño de la pieza gráfica que aparece en el documento de cobro</t>
  </si>
  <si>
    <t>Revisar el 100% de las piezas enviadas a Comunicaciones</t>
  </si>
  <si>
    <t>Acompañar y asesorar las comunicaciones entregadas a la comunidad y presentadas en los CCO</t>
  </si>
  <si>
    <t>Acompañar el 100% de los requerimiento de atención a medios y elaboración de boletines</t>
  </si>
  <si>
    <t>Acompañar la atención de medios de comunicación y elaborar los boletines de prensa que se requieran para difundir información relevante para la ciudadanía</t>
  </si>
  <si>
    <t>1 por mes</t>
  </si>
  <si>
    <t>20 reuniones al año</t>
  </si>
  <si>
    <t>Acompañar la implementación de la estrategia de la Dirección “Convergencias</t>
  </si>
  <si>
    <t>Atender el 100% de los requerimiento de los procesos</t>
  </si>
  <si>
    <t>Atender cada uno de los requerimientos de los procesos de las Entidad en cuanto a comunicaciones (diseños, boletines, presentaciones).</t>
  </si>
  <si>
    <t>11 actualizaciones</t>
  </si>
  <si>
    <t>Actualizar permanentemente las carteleras de la Entidad</t>
  </si>
  <si>
    <t>boletines publicados / boletines propuestos</t>
  </si>
  <si>
    <t>Total de comunicaciones emitidas</t>
  </si>
  <si>
    <t>Informes de gestión</t>
  </si>
  <si>
    <t>Información  en los diferentes canales</t>
  </si>
  <si>
    <t>Total de comunicaciones revisadas/ Total de piezas presentadas</t>
  </si>
  <si>
    <t>Total de solicitudes presentadas</t>
  </si>
  <si>
    <t>Total de carteleras actualizadas/ Total de Carteleras</t>
  </si>
  <si>
    <t>Gestión de la Comunicación</t>
  </si>
  <si>
    <t>Logro de objetivos estratégicos</t>
  </si>
  <si>
    <t>Dar una experiencia de servicio memorable a todas las personas que recurren a las taquillas y al Call Center a realizar los trámites de valorización</t>
  </si>
  <si>
    <t>Poner en práctica el buen servicio a la ciudadanía</t>
  </si>
  <si>
    <t>Servicio al Ciudadano</t>
  </si>
  <si>
    <t>La calificacion expuesta en los calificadores del servicio y en la encuesta anual de servicio al ciudadano.</t>
  </si>
  <si>
    <t>265 procesos, así como los que se presenten día a día. Atender oportunamente las solicitudes de consulta en el (VUR), las cuales son aproximadamente  300 diarias.</t>
  </si>
  <si>
    <t>Proyectar los actos administrativos y los oficios para la firma del Director, mediante los cuales se dará respuesta a lo solicitado por los contribuyentes en materia de traslados de contribución.   Realizar oportunamente las consultas solicitadas en el VUR.</t>
  </si>
  <si>
    <t xml:space="preserve">Atender de manera oportuna y eficaz todas las solicitudes radicadas, así como los trámites que de forma oficiosa se deban adelantar, que a enero de 2018 suman 100 procesos en total. </t>
  </si>
  <si>
    <t>Proyectar los actos administrativos y los oficios para la firma del Director, mediante los cuales se dará respuesta a lo solicitado por los contribuyentes día a día en materia de derechos de petición de información y solicitud de copias, solicitud de año de gracia, cambios de propietario y cambios de identificación; en estas últimas se incluyen las de oficio.</t>
  </si>
  <si>
    <t>Proyectar los actos administrativos para la firma del Director, mediante los cuales se dará respuesta a lo solicitado por los contribuyentes en materia de Recursos de Reposición.</t>
  </si>
  <si>
    <t>80 procesos, así como los requerimientos que se sigan presentando día a día respecto de este tema.</t>
  </si>
  <si>
    <t>32 procesos, así como los requerimientos que se sigan presentando día a día respecto a este tema.</t>
  </si>
  <si>
    <t>Implementar MIPG en sus 7 dimensiones</t>
  </si>
  <si>
    <t xml:space="preserve">Estudiar el decreto 1499 de 2017, reconociendo las actividades legales a cumplir en el 2017 
Mejorar los procesos según resultados de autodiagnosticos </t>
  </si>
  <si>
    <t>Total de dimensiones mejoradas/ total de dimensiones (7)</t>
  </si>
  <si>
    <t>Direccionamiento Estratégico</t>
  </si>
  <si>
    <t>Realizar la segmentación de los contribuyentes, para formular estrategias de comunicación y satisfacción de sus necesidades</t>
  </si>
  <si>
    <t>Formular cronograma de seguimiento planes de acción por cada dependencia, para analisar los avances y cumplimiento de las metas propuesta y así poder generar alertas tempranas</t>
  </si>
  <si>
    <t>Emitir política de riesgos</t>
  </si>
  <si>
    <t>Política del riesgo</t>
  </si>
  <si>
    <t>Redactar y comunicar la política del riesgo a todos los contratistas, una vez haya sido aprobada por la dirección</t>
  </si>
  <si>
    <t>Estudio de caracterización de la población comuna 14</t>
  </si>
  <si>
    <t xml:space="preserve">Estudios previos para la contratación de estudios de movilidad </t>
  </si>
  <si>
    <t>Secretaria de Infraestructura
Area Ténica Fonvalmd</t>
  </si>
  <si>
    <t>Gestión validación Junta de propietarios ajuste al planteamiento de diseños iniciales</t>
  </si>
  <si>
    <t>Estudios previos y ficha técnica para la contratación de rediseños</t>
  </si>
  <si>
    <t>VoBo al informe mensual de la Interventoría donde se consignan las acciones que ejecuta el contratista para la terminación de los ajustes a los diseños</t>
  </si>
  <si>
    <t>Vo Bo Informe mensual de Interventoría/Informe de Interventoría Presentado</t>
  </si>
  <si>
    <t>VoBo DAPM a los rediseños</t>
  </si>
  <si>
    <t>Actualización de presupuestos obra e Interventoria</t>
  </si>
  <si>
    <t>Verificación en campo de lo otorgado con el acto administrativo de aprovechamiento forestal</t>
  </si>
  <si>
    <t>Apoyo Gestión para diseño y construcción Parque Lote los BUILES</t>
  </si>
  <si>
    <t>Apoyo a la Gestión para el pacto de conciliación CASINO</t>
  </si>
  <si>
    <t>Realizar la evaluación al modelo estándar de control interno - MECI - MIPG  y reportar al DAFP. Ley 87 de 1993</t>
  </si>
  <si>
    <t>Informe de Evaluación</t>
  </si>
  <si>
    <t>Informe de seguimiento (2)</t>
  </si>
  <si>
    <t>Informe de seguimiento (4)</t>
  </si>
  <si>
    <t>Realizar 8 Auditorias Internas basadas en Riesgos</t>
  </si>
  <si>
    <t>02/01/2018
01/05/2018
03/09/2018</t>
  </si>
  <si>
    <t>31/01/2018
31/05/2018
28/09/2018</t>
  </si>
  <si>
    <t>02/01/2018
02/07/2018</t>
  </si>
  <si>
    <t>31/01/2018
31/07/2018</t>
  </si>
  <si>
    <t>02/01/2018
 02/04/2018
02/07/2018
01/10/2018</t>
  </si>
  <si>
    <t>31/01/2018
30/04/2018
31/07/2018
31/10/2018</t>
  </si>
  <si>
    <t>Secretaria de Infraestructura
Técnica Fonvalmed</t>
  </si>
  <si>
    <t>Dirección
Técnica</t>
  </si>
  <si>
    <t>Ejecución del 20% de la obra: Prolongación Carrera 15 (San Lucas – San Marcos de la Sierra) Incluye etapa Preconstrucción</t>
  </si>
  <si>
    <t>Ejecución del 20% de la obra: 
Mejoramiento Loma de Los Mangos entre Carreras 20 y 27 Incluye etapa Preconstrucción</t>
  </si>
  <si>
    <t>Secretaria de Infraestructura
Ténica Fonvalmd</t>
  </si>
  <si>
    <t>Gestión con Secretaría de Movilidad para el ajuste al proyecto diseñado</t>
  </si>
  <si>
    <t>Técnica: Apoyo a la Supervisión</t>
  </si>
  <si>
    <t xml:space="preserve">
Aumentar en un 20% el numero de operaciones por PSE.</t>
  </si>
  <si>
    <t xml:space="preserve">tasas del mes actual - tasas del mes anterior = aumento o dismunición de la tasas. </t>
  </si>
  <si>
    <t xml:space="preserve">Realizar un inventario de la custodia de cheques que se tienen en la entidad.                                 Revisar cada 3 meses los cheques ingresados y los cheques entregados.                                      </t>
  </si>
  <si>
    <t>Procedimieto de Cadena Custodia</t>
  </si>
  <si>
    <t>Revisar semanalmente con las área que intervienen en éste proceso para la entrega oportuna de las obligaciones.</t>
  </si>
  <si>
    <t xml:space="preserve">1.Revisar las calificaciones de los Bancos mes a mes.
2. Analizar las tasas de interes de las cuentas, CDTs y Fondos. 
3.Reciprocidades </t>
  </si>
  <si>
    <t>Contar con un boton de pago de PSE en la pagina web de Fonvalmed.</t>
  </si>
  <si>
    <t xml:space="preserve">1. Evaluar e implementar un plan de mitigación de riesgo. 
2.Definir controles y procedimientos de seguridad. </t>
  </si>
  <si>
    <t xml:space="preserve">1.Construir el PAC de acuerdo a las necesidades de la entidad. 
2.Realizar el control y el informe de ejecución del PAC mensualmente. 
3. Ajustar o modificar el PAC de acuerdo a las necesidades de la entidad. </t>
  </si>
  <si>
    <t xml:space="preserve">1. Estructurar un equipo de trabajo dedicado 100% a las conciliaciones.
2. Definir metodologia de trabajo para conciliar. 
3. Aplicar los resultados en el sistema de información del SAFIX. 
4. Mejorar el sistema de información SAFIX. </t>
  </si>
  <si>
    <t>1. Analisis de costo beneficio de implementar Web Service.
2. Negociar via rec. Cero comisiones. 
3. Implementar Web Service</t>
  </si>
  <si>
    <t>1. Consolidar los procesos financieros internos. 
2. Modelar la situación financiera de la entidad.</t>
  </si>
  <si>
    <t>1. Negociación permanente de tasas de interés y reciprocidades. 
2. Modelar la situación financiera de la entidad.</t>
  </si>
  <si>
    <t>1. Implementar un punto de recaudo en las instalaciones del Aeropuerto.
2. Potencializar el recaudo por corresponsales bancarios.
3. Aumentar en un 20% el numero de operaciones por PSE.</t>
  </si>
  <si>
    <t xml:space="preserve">1. Seguimiento permanente a la distribución.
2. Revisión y validación de las direcciones erradas. 
3. Visitas de validación a direcciones. </t>
  </si>
  <si>
    <t xml:space="preserve">1. Establecer el proceso de bloqueos y desbloqueos por modificadoras técnicas y demás procesos que solicitan bloqueos. 
2. Diseñar una herramienta de control y seguimiento a los bloqueos.
3. Proceso de contingencia de revisión de matriculas bloqueadas. </t>
  </si>
  <si>
    <t xml:space="preserve">1. Liderar la implementación de NIIF.
2. Coordinar la presentación de los Estados Financieros con todos los ajustes en los primeros 20 días calendario del mes siguiente.  
</t>
  </si>
  <si>
    <t xml:space="preserve">1. Fortalecer el proceso de gestión documental.
2. Integral el proceso de atención al ciudadano y el proceso de cartera con el proceso de cobro coactivo. </t>
  </si>
  <si>
    <t xml:space="preserve">1.Revisar periódicamente los procesos y la estructura para encontrar eficiencias operacionales.
2. Planear y ejecutar de manera eficiente los procesos de contratación de servicios. 
3.Incentivar el uso de la factura electrónica por parte de los contribuyentes. 
4. Implementar el paz y salvo virtual. </t>
  </si>
  <si>
    <t>1.Aprobación de propuesta por parte del C.D.
2. Definición de políticas de pago. 
3.Desarrollar planes de pagos.</t>
  </si>
  <si>
    <t xml:space="preserve">2 reuniones entre el proceso de facturación y cartera </t>
  </si>
  <si>
    <t>30//03/2018</t>
  </si>
  <si>
    <t>Hacer seguimiento y evaluación a los procesos y procedimientos de la entidad y presentar los resultados a los entes de control internos y externos</t>
  </si>
  <si>
    <t>Gestión para el diseño, firma de convenio para la construcción del puente para conectar la Prolongación Carrera 15 (San Lucas – San Marcos de la Sierra) con el Municipio de Envigado</t>
  </si>
  <si>
    <t>Reuniones de seguimiento Presentada/11
Firma del convenio/1</t>
  </si>
  <si>
    <t>Estudios previos presentados/2</t>
  </si>
  <si>
    <t>Rediseñar y tener presupuesto ajustado para Obra Segunda Calzada Avenida 34 entre la Av. 43A y la carretera Las Palmas Tramo  (Tramo Paso desnivel Balsos)</t>
  </si>
  <si>
    <t>Estudios previos y ficha técnica para la contratación de ajuste a los diseños y  de interventoría a ellos</t>
  </si>
  <si>
    <t>Contratista diseños
Técnica: Apoyo a la Supervisión</t>
  </si>
  <si>
    <t>Estudios previos y ficha técnica para la contratación de rediseños.</t>
  </si>
  <si>
    <t>Contratista diseños
Técnica: Apoyo a la Supervisión
SIF</t>
  </si>
  <si>
    <t>Rediseñar  y tener presupuesto ajustado para Obra Segunda Calzada Avenida 34 entre la Av. 43A y la carretera Las Palmas Tramo  (tramo: Paso a desnivel con loma Gonzalez)</t>
  </si>
  <si>
    <t>Rediseñar y  tener presupuesto ajustado para fase precontractual Segunda Calzada Avenida 34 entre la Av. 43A y la carretera Las Palmas Tramo  (tramo: Tramo Paso desnivel Parra)</t>
  </si>
  <si>
    <t xml:space="preserve">Apoyo a la Gestión con el Municipio y el AMVA para la contratación y ejecución de los diseños y permisos </t>
  </si>
  <si>
    <t>Apoyo a la Gestión con el Municipio para la entrega del lote - conciliación para la entrega del lote.</t>
  </si>
  <si>
    <t>Asesorias VALORIZACIÓN Distrito Cartagena</t>
  </si>
  <si>
    <t xml:space="preserve">Apoyo a la Gestión </t>
  </si>
  <si>
    <t xml:space="preserve">Conceptualización y estructuración de proyectos </t>
  </si>
  <si>
    <t>Iniciar ejecución de obra</t>
  </si>
  <si>
    <t>Reiniciar y avanzar en la ejecución en un 20%  del contrato Construcción de la segunda calzada avenida 34 entre la quebrada La Escopetería y la calle 13 y obras complementarias.</t>
  </si>
  <si>
    <t>DAPM
Secretaria de Infraestructura
 Ténica Fonvalmed</t>
  </si>
  <si>
    <t>Rediseñar Segunda Calzada Avenida 34 entre la Av. 43A y la carretera Las Palmas Tramo  (tramo: Tramo Paso desnivel Palmas)</t>
  </si>
  <si>
    <t xml:space="preserve">Ejecutar el Plan Estratégico de la Entidad en un 25% </t>
  </si>
  <si>
    <t>Obtener una calificación de riesgo moderado para el portafolio</t>
  </si>
  <si>
    <t>Generar de cuentas de cobro en los primeros 4 días hábiles de cada mes.</t>
  </si>
  <si>
    <t>Operar de manera adecuada la entrega de cuentas de cobro para no superar el 3% de las devueltas.</t>
  </si>
  <si>
    <t xml:space="preserve">Continuar con la implementación de un proceso de cobro coactivo oportuno y eficaz. </t>
  </si>
  <si>
    <t>Apoyar a la Dirección en las actividades institucionales para el logro de las estrategias enmarcadas en el Plan Estratégico.</t>
  </si>
  <si>
    <t>Enviar permanente información al equipo de trabajo para fortalecer e estimular la comunicación asertiva</t>
  </si>
  <si>
    <t>Sembrar 120 individuos arboreos en la zona de Influencia Directa del Proyecto</t>
  </si>
  <si>
    <t>Aprobar la instalación del Paso de Fauna Permanente</t>
  </si>
  <si>
    <t>Realizar actas de entorno de cierre</t>
  </si>
  <si>
    <t>Realizar Actas de Vecindad de Cierre</t>
  </si>
  <si>
    <t>Atender las PQRS recibidas</t>
  </si>
  <si>
    <t>Revisar los informes mensuales</t>
  </si>
  <si>
    <t>Revisar el informe final</t>
  </si>
  <si>
    <t>Realizar reunión de finalización de obra</t>
  </si>
  <si>
    <t>Revisar el cumplimiento del cronograma de ejecución de obra</t>
  </si>
  <si>
    <t>Realizar mantenimiento de los individuos arbóreos sembrados como compensación de los actos administrativos otrogados en el área de influencia indirecta de la obra</t>
  </si>
  <si>
    <t>Revisar y realizar seguimiento de informe mensual que da muestra de la implementación de la Guía de Manejo Socio Ambiental</t>
  </si>
  <si>
    <t>Obtener el aprovechamiento forestal aprobado en las Resoluciones Metropolitanas (talas y trasplantes)</t>
  </si>
  <si>
    <t>Realizar reuniones con la comunidad</t>
  </si>
  <si>
    <t>Solicitar Vigencias Futuras</t>
  </si>
  <si>
    <t>Gestionar la actualización de presupuestos obra e Interventoria</t>
  </si>
  <si>
    <t>Gestionar la Estructuración Prepliegos y pliegos Contratación</t>
  </si>
  <si>
    <t xml:space="preserve">Realizar mantenimiento previo periódico a la zona de intervención de la obra (rocería) </t>
  </si>
  <si>
    <t>Gestionar la firma del acta de Inicio</t>
  </si>
  <si>
    <t>Realizar seguimiento a la Ejecución de la obra</t>
  </si>
  <si>
    <t>Revisar y aprobar el informe mensual que de muestra de la implementación de la Guía de Manejo Socio Ambiental</t>
  </si>
  <si>
    <t>Actualizar la base de datos</t>
  </si>
  <si>
    <t>Realizar reunión de inicio</t>
  </si>
  <si>
    <t xml:space="preserve">Realizar seguimiento a Levantamiento de actas de entorno y vecindad </t>
  </si>
  <si>
    <t>Realizar la expropiación de un predio</t>
  </si>
  <si>
    <t>Informar al AMVA sobre Fauna existente</t>
  </si>
  <si>
    <t>Gestionar la Estructuración Prepliegos y pliegos
Contratación</t>
  </si>
  <si>
    <t>Responder al requerimiento realizado por el Área Metropolitana del Valle de Aburra con radicado 23531 del 10 de noviembre de 2017</t>
  </si>
  <si>
    <t>Realizar seguimiento a la Contratación</t>
  </si>
  <si>
    <t xml:space="preserve">Obtener el aprovechamiento forestal aprobado en las Resoluciones Metropolitanas (talas y trasplantes) </t>
  </si>
  <si>
    <t>Revisar y aprobar el informe mensual que da muestra de la implementación de la Guía de Manejo Socio Ambiental</t>
  </si>
  <si>
    <t>Actualizar de base de datos</t>
  </si>
  <si>
    <t xml:space="preserve">Atender las PQRS recibidas
</t>
  </si>
  <si>
    <t xml:space="preserve">Realizar reuniones con la comunidad </t>
  </si>
  <si>
    <t>Gestionar para la actualización de presupuestos obra e Interventoria</t>
  </si>
  <si>
    <t>Gestionar para la Estructuración Prepliegos y pliegos
Contratación</t>
  </si>
  <si>
    <t>Solicitar aprovechamiento forestal</t>
  </si>
  <si>
    <t>Revisar y aprobar informe mensual que de muestra de la implementación de la Guía de Manejo Socio Ambiental</t>
  </si>
  <si>
    <t>Raalizar reunión de inicio</t>
  </si>
  <si>
    <t>Solicitar  respuesta del  AMVA de aprovechamiento forestal de acuerdo a los ajustes del diseño y llos autos negados</t>
  </si>
  <si>
    <t>Gestionar el reinicio del contrato que se encuentra suspendido</t>
  </si>
  <si>
    <t>Liquidar el contrato de obra y de interventoria</t>
  </si>
  <si>
    <t>Aprobar el informe final que da muestra de la implementación de la Guía de Manejo Socio Ambiental</t>
  </si>
  <si>
    <t>Liquidar el Convenio</t>
  </si>
  <si>
    <t>Gestión Financiera: 
Modificadoras técnicas</t>
  </si>
  <si>
    <t>Gestión Financiera: 
Cartera</t>
  </si>
  <si>
    <t>Gestión Financiera: 
Facturación</t>
  </si>
  <si>
    <t>Gestión Financiera: 
Cobro Coactivo</t>
  </si>
  <si>
    <t>Soporte Financiero:
Presupuesto</t>
  </si>
  <si>
    <t>Soporte Financiero: 
Tesorería</t>
  </si>
  <si>
    <t>Soporte Financiero:
Contabilidad</t>
  </si>
  <si>
    <t xml:space="preserve">Gestionar los reportes generados por parte de Cadena </t>
  </si>
  <si>
    <t>Desarrollar un  informe específico que permita facilitar conciliación del plano 239 (facturacion) y  plano 43 (contabilidad). (Numero de documentos de cobro emitidos, valor minímo, saldo en mora y saldo total por pagar) . 
Descarga mensual del  reporte  Documento descuedre, generado desde el modulo de contabilidad, que permite evidenciar una vez generada la facturacion si  algun documento no migro a contabilidad.</t>
  </si>
  <si>
    <t xml:space="preserve">Lograr proyectar 60 conceptos técnicos </t>
  </si>
  <si>
    <t>Corregir las variables fácticas y proyección de conceptos técnicos que argumenten dicha corrección.</t>
  </si>
  <si>
    <t>Incluir información de edificios nuevos y proyectar conceptos técnicos que argumenten dicha corrección.</t>
  </si>
  <si>
    <t>100% de estados financeros presentados</t>
  </si>
  <si>
    <t>Presentar estados financieros conforme normas de la contaduria General de la Nación</t>
  </si>
  <si>
    <t>Lograr cero hallazgos fiscales, penales y disciplinarios en los informes definitivos de la Contraloria de las auditorias practicadas al proceso presupuestal.</t>
  </si>
  <si>
    <t xml:space="preserve">Entregar informe de la ejecución presupuestal mensual y acumulada, de forma oportuna y de calidad en los sistemas de los  entes de control externos, siguiendo los lineamientos y tiempos establecidos por cada entidad a rendir.
</t>
  </si>
  <si>
    <t xml:space="preserve">Realizar procesos de diseño, valoración, compra y escrituración.     </t>
  </si>
  <si>
    <t>Soporte Jurídico:
 Atención al Ciudadano</t>
  </si>
  <si>
    <t>Proyectar oficios correspondientes al tema de levantamiento del gravamen y autorización de Escrituras.</t>
  </si>
  <si>
    <t xml:space="preserve">Realizar los procesos contractuales que se soliciten para la adecuada ejecución del Plan de Compras y de las demás necesidades de servicios y suministros  de las diferentes áreas de la entidad, que no hubieran quedado contemplados en el plan de compras y realizar la respectiva minuta de contrato para la firma del Director General.  </t>
  </si>
  <si>
    <t>Revisar actas de recibo de obras</t>
  </si>
  <si>
    <t>Revisar actas de liquidación de interventoría de contratos.</t>
  </si>
  <si>
    <t>Realizar el llamado en orden a los turnos del digiturno</t>
  </si>
  <si>
    <t>Responder cada una de las llamadas que ingresan al número único de atención al público</t>
  </si>
  <si>
    <t xml:space="preserve">Implementar el paz y salvo virtual </t>
  </si>
  <si>
    <t>Implementar Webservice con mínimo 3 bancos principales</t>
  </si>
  <si>
    <t>Realizar desarrollo tecnológico para la consulta y descarque del paz y salvo por la página web</t>
  </si>
  <si>
    <t>Actualizar todos los equipos con las ultimas firmas de Mcafee.</t>
  </si>
  <si>
    <t>Actualizar todos los equipos con los parches de seguridad de Microsoft</t>
  </si>
  <si>
    <t>Implementar un Dominio de Seguridad Directorio Activo</t>
  </si>
  <si>
    <t>Sensibilizar y divulgar las políticas del sistema de gestión en seguridad y salud en el trabajo</t>
  </si>
  <si>
    <t>Realizar la encuesta de Clima organizacional</t>
  </si>
  <si>
    <t>Realizar seguimiento a quejas, reclamos y solicitudes y presentar informe. Ley 1474 de 2011</t>
  </si>
  <si>
    <t>Realizar seguimiento y Control al Plan Anticorrupción y de Atención al Ciudadano. Decreto 2641 de 2012</t>
  </si>
  <si>
    <t>Realizar seguimiento a Planes de Mejoramiento derivado auditorias internas y externas. Ley 87 de 1993</t>
  </si>
  <si>
    <t>Realizar seguimiento a la inscripción de trámites administrativos en el Sistema Único de Información de Trámites (SUIT). Circular conjunta No. 004 de 2009</t>
  </si>
  <si>
    <t>Realizar seguimiento de Litigios y pagos Judiciales. Decreto 1069 de 2015</t>
  </si>
  <si>
    <t>Realizar seguimiento de cumplimiento de plan archivistico. Decreto 106 de 2015</t>
  </si>
  <si>
    <t>Realizar el levantamiento de los procedimientos identificados en los procesos del MOP  (Mínimo 10 restantes)</t>
  </si>
  <si>
    <t>Revisar y ajustar al MOP (1) y los respectivos procesos, procedimientos y formatos del SGC y armonización con MIPG</t>
  </si>
  <si>
    <t>Revisar y ajustar al Modelo de opercaión por procesos, procedimientos y formatos del SGC y armonización con MIPG</t>
  </si>
  <si>
    <t>Gestionar proyectos sotenibles en función del desarrollo urbano, integral y estratégico</t>
  </si>
  <si>
    <t xml:space="preserve"> Garantizar los recursos financieros para la correcta ejecución del Proyecto, mediante la gestión de los ingresos, egresos y deuda pública, aplicando la normativa vigente, el modelo contable vigente, el recaudo, la cobranza y la administración del portafolio de inversiones.</t>
  </si>
  <si>
    <t>Prevenir el daño antijurídico y salvaguardar el patrimonio de la entidad, mediante el acompañamiento en las actuaciones y procedimientos y la defensa jurídica, de conformidad con la normativa vigente.</t>
  </si>
  <si>
    <t>Diseñar, implementar y evaluar el Sistema de Gestión de la Calidad.</t>
  </si>
  <si>
    <t>Gestionar el suministro y la implementación de las soluciones y de los servicios tecnológicos requeridos para garantizar la disponibilidad de la plataforma para la atención a los ciudadanos, el cubrimiento de los procesos y la integridad de la información de toda la entidad.</t>
  </si>
  <si>
    <t>Fortalecer la comunicación de la Entidad con los ciudadanos, adoptando herramientas y procedimientos que permitan mejorar su percepción de la Entidad</t>
  </si>
  <si>
    <t xml:space="preserve">1.Registrar en el sistema los hechos económicos máximo un día hábil desde que se genera. 
2. Realizar el proceso de cargue del recaudo hasta el medio día del día siguiente de la generación. </t>
  </si>
  <si>
    <t>% Estados financieros conforme NIF</t>
  </si>
  <si>
    <t>Concretar los tiempos en que cada constratista de servicio al ciudadano responde ante las solicitudes interpuestas por los contribuyentes</t>
  </si>
  <si>
    <t>Implementar el SGSST</t>
  </si>
  <si>
    <t>FORMULACIÓN</t>
  </si>
  <si>
    <t>Formulación</t>
  </si>
  <si>
    <t>TRIM 1
Ene-Mar</t>
  </si>
  <si>
    <t>TRIM 2
Abr- Jun</t>
  </si>
  <si>
    <t>TRIM 3
Jul- Sep</t>
  </si>
  <si>
    <t>TRIM 4
Oct- Dic</t>
  </si>
  <si>
    <t>100 puntos</t>
  </si>
  <si>
    <t>AAA
AA+</t>
  </si>
  <si>
    <t>20 cada mes</t>
  </si>
  <si>
    <t>Acceder oportunamente  a la factura del mes por parte del contribuyente . Al 4 de cada mes el contribuyente tenga acceso a la factura del mes.</t>
  </si>
  <si>
    <t>4 día hábil</t>
  </si>
  <si>
    <t>45 días</t>
  </si>
  <si>
    <t>60 días</t>
  </si>
  <si>
    <t>0 hallazgos</t>
  </si>
  <si>
    <t>Fecha de la Resolución que liquida el presupuesto de cada vigencia.
Anteproyecto de presupuesto al Consejo Directivo</t>
  </si>
  <si>
    <t>Valor de las tasas</t>
  </si>
  <si>
    <t>3 bancos</t>
  </si>
  <si>
    <t xml:space="preserve">Proceso de custodia de titulos. </t>
  </si>
  <si>
    <t>Mensual 
Semestral 
Anual</t>
  </si>
  <si>
    <t>Número de registros aplicados en meses posterior a la fecha del hecho económico / Total de los registros para aplicar = 100%</t>
  </si>
  <si>
    <t>0 facturas vencidas</t>
  </si>
  <si>
    <t>Resolución</t>
  </si>
  <si>
    <t>30 Unilateral
44  Bilateral</t>
  </si>
  <si>
    <t xml:space="preserve">84 minutas de contrato de prestación de servicios </t>
  </si>
  <si>
    <t>Actas de cierre proyectadas/total de actas a proyectar</t>
  </si>
  <si>
    <t>Total de actas de revisadas
Total de pólizas actualizadas</t>
  </si>
  <si>
    <t>Total de contratos de suministro liquidados (Unilateral y bilateral)</t>
  </si>
  <si>
    <t>Total de minutas realizadas</t>
  </si>
  <si>
    <t>Inventario de la custodia de cheques</t>
  </si>
  <si>
    <t xml:space="preserve">Realizar oportunamente el acompañamiento y el seguimiento a los contratos de obra e interventoría, de acuerdo con lo solicitado por el proceso Gestión de obras de Interés Público de la entidad. </t>
  </si>
  <si>
    <t>Total de actas de liquidación de contratos de interventoría revisadas</t>
  </si>
  <si>
    <t>Información del seguimiento a los contratos (base de datos)</t>
  </si>
  <si>
    <t>Realizar 4 informes de seguimiento de los planes de acción 2018</t>
  </si>
  <si>
    <t>Total de informes de planes de acción</t>
  </si>
  <si>
    <t>Informes de seguimiento y control al PAAC</t>
  </si>
  <si>
    <t>Informes de Austeridad en el gasto</t>
  </si>
  <si>
    <t>Total de auditorías internas</t>
  </si>
  <si>
    <t>Total de conceptos escritos
Total de conceptos verbales</t>
  </si>
  <si>
    <t>Revisar y adoptar los formatos de los procedimientos de FONVALMED levantados (60) y acompañar la construcción de los restantes</t>
  </si>
  <si>
    <t>Total de socializaciones</t>
  </si>
  <si>
    <t>N° Wedservice implementados/ Total de Wedservice a implementar</t>
  </si>
  <si>
    <t>Enlace principal hacias los servidores</t>
  </si>
  <si>
    <t>&gt;80%</t>
  </si>
  <si>
    <t>Ejecución</t>
  </si>
  <si>
    <t>Total de planes comenzado a ejecutarse/ Total de planes de acción</t>
  </si>
  <si>
    <t>Total de Comités Primarios 
Porcentaje de avance del modelo de dirección por proyectos</t>
  </si>
  <si>
    <t>Asignar el 100% de los recursos presupuestales, necesarios para el desarrollo de cada uno de los proyectos planteados.</t>
  </si>
  <si>
    <t>Total de planes de mejoramiento/ Total de planes de mejoramientos</t>
  </si>
  <si>
    <t>Solicitudes atendidas para reuniones y requerimientos de la comunidad/ Total de solicitudes</t>
  </si>
  <si>
    <t>Total de siembras realizadas</t>
  </si>
  <si>
    <t>Realizar mantenimiento a los 231 individuos arbóreos sembrados como compensación de los actos administrativos otrogados en el área de influencia indirecta de la obra</t>
  </si>
  <si>
    <t>Revisar y aprobar el informe final que da muestra de la implementación de la Guía de Manejo Socio Ambiental</t>
  </si>
  <si>
    <t>Aprobación del informe final</t>
  </si>
  <si>
    <t>Reunión programada
Reunión realizada</t>
  </si>
  <si>
    <t>Actas cerradas/ Actas iniciales</t>
  </si>
  <si>
    <t>Actas cerradas / Actas iniciales</t>
  </si>
  <si>
    <t>PQRS atendidas / PQRS recibidas</t>
  </si>
  <si>
    <t>Informes mensuales revisados / Informes mensuales elaborados</t>
  </si>
  <si>
    <t>Informe final revisado / Informe final elaborado</t>
  </si>
  <si>
    <t>Total de individuos arbóreos sembrados</t>
  </si>
  <si>
    <t xml:space="preserve">Realizar 5 mantenimientos previos periódicos a la zona de intervención de la obra (rocería) </t>
  </si>
  <si>
    <t>Total de mantenimientos realizados</t>
  </si>
  <si>
    <t>PQRS atendidas/ PQRS recibidas</t>
  </si>
  <si>
    <t xml:space="preserve">
Reunión realizada / Reunión programada
</t>
  </si>
  <si>
    <t>Informes mensuales revisados/ Informes mensuales elaborados</t>
  </si>
  <si>
    <t xml:space="preserve">100%
</t>
  </si>
  <si>
    <t>Informe de Fauna presentado/ informe aprobado</t>
  </si>
  <si>
    <t>Total de informes aprobados</t>
  </si>
  <si>
    <t>Reunión realizada / Reunión programada</t>
  </si>
  <si>
    <t xml:space="preserve">Total de informes  </t>
  </si>
  <si>
    <t>Seguimiento a la Ejecución</t>
  </si>
  <si>
    <t>Porcentaje de avance de ejecución</t>
  </si>
  <si>
    <t>Informe final de Manejo Socioambiental</t>
  </si>
  <si>
    <t>Liquidar el Convenio: Recolección de información y/o documentación y los pagos finales que hagan falta</t>
  </si>
  <si>
    <t>Total de predios adquiridos</t>
  </si>
  <si>
    <t>Estudios previos presentados</t>
  </si>
  <si>
    <t>Solicitud de concepto a la junta</t>
  </si>
  <si>
    <t>Vo Bo Informe mensual de Interventoría</t>
  </si>
  <si>
    <t>Carta de aprobación</t>
  </si>
  <si>
    <t>Informe Revisión</t>
  </si>
  <si>
    <t>Informe Verificación en campo de lo otorgado con el acto administrativo de aprovechamiento forestal</t>
  </si>
  <si>
    <t>Total de reuniones de seguimiento Presentada</t>
  </si>
  <si>
    <t>Total de asesorías</t>
  </si>
  <si>
    <t>INICIO</t>
  </si>
  <si>
    <t>FINALIZACIÓN</t>
  </si>
  <si>
    <t>META INDICADOR</t>
  </si>
  <si>
    <t>EJECUCIÓN</t>
  </si>
  <si>
    <t xml:space="preserve">Campañas implementadas </t>
  </si>
  <si>
    <t>Campañas implementadas</t>
  </si>
  <si>
    <t>Piezas gráficas diseñadas</t>
  </si>
  <si>
    <t>Respuesta de todas las solicitudes</t>
  </si>
  <si>
    <t>Total de información enviada por mes</t>
  </si>
  <si>
    <t>Total de convergencias realizadas</t>
  </si>
  <si>
    <t>Hacer comparativo de los trámites ingresados en el BPMS con los que registra el digiturno. 
Registros BPMS/Registro Digiturno</t>
  </si>
  <si>
    <t>Total de actos administrativos proyectados en materia de traslados de contribución</t>
  </si>
  <si>
    <t>Proyectar los actos administrativos en materia de Resoluciones Modificadoras Técnicas incluidas las de oficio. Además de la proyección a las respuestas a Derechos de Petición del día a día correspondientes a asuntos netamente técnicas.</t>
  </si>
  <si>
    <t xml:space="preserve">18 procesos que a la fecha han sido radicados, así como los demas que se sigan presentando día a día. </t>
  </si>
  <si>
    <t>Total de oficios por levantamiento de gravamen realizados / Total solicitado</t>
  </si>
  <si>
    <t xml:space="preserve">Estudios previos y ficha técnica para la contratación de rediseños y de interventoría </t>
  </si>
  <si>
    <t>VoBo por parte del DAPM a los rediseños</t>
  </si>
  <si>
    <t>VoBo por parte de la Sec. Movilidad a los rediseños</t>
  </si>
  <si>
    <t>Realizar evauación</t>
  </si>
  <si>
    <t>Falta de información. Planeación no entregó la documentación</t>
  </si>
  <si>
    <t>ya están haciendo plan de mejoramiento</t>
  </si>
  <si>
    <t>Esta publicado</t>
  </si>
  <si>
    <t>Realizar la evaluación institucional de Acuerdos de Actividades por procesos 2017</t>
  </si>
  <si>
    <t>Publicado y con plan de mejoramiento</t>
  </si>
  <si>
    <t>Publicado y en proceso de auditoría interna</t>
  </si>
  <si>
    <t>Actas de Comité (4)</t>
  </si>
  <si>
    <t>Se solicitó que el enlace de las auditorías actuales, fuera de la subdirección, por ser contratista del control interno</t>
  </si>
  <si>
    <r>
      <t xml:space="preserve">Informes definitivos de Auditoria </t>
    </r>
    <r>
      <rPr>
        <sz val="10"/>
        <color rgb="FFFF0000"/>
        <rFont val="Arial"/>
        <family val="2"/>
      </rPr>
      <t>(8)</t>
    </r>
  </si>
  <si>
    <t>Construir una visión de servicio que sea compartida por todos los contratistas que hacen parte de servicio a la ciudadanía en el FONVALMED a través del manual de servicio al ciudadano y a la carta de trato digno</t>
  </si>
  <si>
    <t xml:space="preserve">Manual de servicio al ciudadano </t>
  </si>
  <si>
    <t>Preparar mensualmente a los contratistas que hacen parte del proceso servicio al ciudadano sobre una buena actitud de servicio.</t>
  </si>
  <si>
    <t>Parametrización de los tiempos de atención promedio</t>
  </si>
  <si>
    <t>Total de llamadas ingresadas (BPMS) / Total de llamadas (UNE)</t>
  </si>
  <si>
    <t>Total de reinducciones realizadas/ Total de reinducciones proyectadas</t>
  </si>
  <si>
    <t>Recibir y entender correctamente la necesidad de los usuarios por medio de las reinducciones (24)</t>
  </si>
  <si>
    <t>Llevar un registro de las informaciones equivocas</t>
  </si>
  <si>
    <t>Informe cuatrimestral de avance del Estado/ total de informes</t>
  </si>
  <si>
    <t>Informes de seguimiento a PQRS/ total de informe PQRS</t>
  </si>
  <si>
    <t>Informes de seguimiento a planes de mejoramiento/ Total de Infomes</t>
  </si>
  <si>
    <t>Informes de seguimiento de Litigios/ Total de informe</t>
  </si>
  <si>
    <t>Informe cumplimiento plan archivistico/ Total de informes</t>
  </si>
  <si>
    <t>Se modifica la cantidad de comités, ya que luego de establecer estos planes de acción, se conoció que por Ley solo es necesario 4 Comités</t>
  </si>
  <si>
    <t>Se le ha solicitado a la Dirección el # de auditrorías internas, dado los tiempos de entrega de los líderes de proceso.</t>
  </si>
  <si>
    <t>Comités realizados/4</t>
  </si>
  <si>
    <t>Reuniones realizadas/ Total de reuniones</t>
  </si>
  <si>
    <t>Rentabilidad 5,58%</t>
  </si>
  <si>
    <t>&gt;=AA</t>
  </si>
  <si>
    <t>AA+ = $56,000MM
AAA = $102,463MM</t>
  </si>
  <si>
    <t>AA</t>
  </si>
  <si>
    <t>Enero: Cumple - 07 Enero 2018.
Febrero: Cumple - 05 Febrero 2018.
Marzo: Cumple - 02 de Marzo 2018.</t>
  </si>
  <si>
    <t>Gestionar de manera adecuada la entrega de cuentas de cobro para no superar el 3% de las devueltas.</t>
  </si>
  <si>
    <t>&lt;=3%</t>
  </si>
  <si>
    <t>Enero: No cumple 3,79%
Febrero: No cumple 3,19%
Marzo: Cumple 2,51%</t>
  </si>
  <si>
    <t>Enero:Cumple: 9343
Febrero:Cumple:8121
Marzo: Cumple:7629</t>
  </si>
  <si>
    <t>Enero: No cumple 
Febrero: No cumple
Marzo: No cumple</t>
  </si>
  <si>
    <t>Ene:7,2 min
Feb: 6,2 min 
Mar: 6,5 min</t>
  </si>
  <si>
    <t>Ejecución de actividades</t>
  </si>
  <si>
    <t xml:space="preserve">1.Comunicaciones
2.Manual de servicio al ciudadano
</t>
  </si>
  <si>
    <t>Lograr proyectar 40 modificadoras técnicas.</t>
  </si>
  <si>
    <t>Lograr proyectar 12 conceptos técnicos de  inclusión de edificios nuevos.</t>
  </si>
  <si>
    <t>No hay requerimientos al respecto de las políticas institucionales</t>
  </si>
  <si>
    <t>Realizar acciones para mejorar la percepción ciudadana con la difusión constante de información y atender el 100% de las solicitudes para reuniones  y requerimientos de la comunidad.</t>
  </si>
  <si>
    <t>Faltan 2 planes de mejramiento</t>
  </si>
  <si>
    <t xml:space="preserve">Oficio solicitando concepto de Sec. Movilidad
</t>
  </si>
  <si>
    <t>Envío de solicitud sobre concepto de Sec. Movilidad. Falta Respuesta</t>
  </si>
  <si>
    <t>Gestión de obras de Interés Público</t>
  </si>
  <si>
    <t>Aún no lo ha pasado el Contratista</t>
  </si>
  <si>
    <t>No se ha realizado</t>
  </si>
  <si>
    <t>Faltan unas por revisión del área técnica y otras que se van a cerrar por inspección</t>
  </si>
  <si>
    <t>No la han pasado, pero estan dentro del termino de los 4 meses para la liquidación bilateral</t>
  </si>
  <si>
    <t>Liquidar la obra: 
 Ampliación a doble calzada de la Loma de los Parra (calle 1 sur) entre la avenida El Poblado (carrera 43a) y la avenida 34, y obras complementarias.</t>
  </si>
  <si>
    <t>Sembrar 27 individuos arbóreos en la zona de Influencia Directa del Proyecto</t>
  </si>
  <si>
    <t xml:space="preserve">Se han revisado 2 (enero y febrero),de las 12 informes en el año. Marzo no lo ha pasado el Contratista  </t>
  </si>
  <si>
    <t>Se están realizando las actas de vecindad, se levantó el acta de entorno, se inició el monitoreo de ruido, el ahuyentamiento</t>
  </si>
  <si>
    <t>Se deben surtir actividades preliminares como el ahuyentamiento y la socialización</t>
  </si>
  <si>
    <t>El informe correspondiente al mes y medio de ejecución lo presentan a mediados del mes de Abril, Los informes semanales se han recibido y revisado oportunamente</t>
  </si>
  <si>
    <t>Estan pendientes dos, que dependen de una respuesta del DAP</t>
  </si>
  <si>
    <t>Se realizó la reunión de Inicio y otras que han solicitado la comunidad</t>
  </si>
  <si>
    <t>No se ha podido realizar la reunión porque el director de planeación de Envigado está en Vacaciones, esta programada para despúes del 17 de abril</t>
  </si>
  <si>
    <t>Porque la obra se dividio en dos tramos, se ha entregado a la fecha Tramo 1, el tramo dos esta pendiente de diseños</t>
  </si>
  <si>
    <t>Falta la aprobación de dos autos, ya se entregaron los requerimientos al AMVA estamos a la espera de la respuesta que han estimado sea el 10 de abril</t>
  </si>
  <si>
    <t>Se han realizado diferentes reuniones, buscando las alternativas para poder reiniciar el contrato y cumplir con los requisitos del AMVA</t>
  </si>
  <si>
    <t xml:space="preserve">Liquidación contratos de Obra e Interventoria Construcción del paso a desnivel de la Transversal Superior (carrera 25) con la calle 10, conexión calle 10 con la calle 10a sector CES y obras complementarias. </t>
  </si>
  <si>
    <t xml:space="preserve">Falta realizar una corrección a la señalización, y que el Contratista presente el Acta final para pago </t>
  </si>
  <si>
    <t>Ya la EDU envió borrador del Convenio, y se esta revisando por la entidad</t>
  </si>
  <si>
    <t>Ya la EDU esta liquidando los contratos, para poder prooceder con la liquidacion del convenio</t>
  </si>
  <si>
    <t>Ya la EDU esta liquidando los contratos, para poder proceder con la liquidación del convenio, anunciaron que enviaban el borrador a mediados de abril</t>
  </si>
  <si>
    <t xml:space="preserve">Esta pendiente de la revisión por patrte del área técnica y financiera de la entidad. </t>
  </si>
  <si>
    <t>1- unilateral</t>
  </si>
  <si>
    <t xml:space="preserve">Hay siete (07) proyectos de liquidación bilateral que estan para la firma del contratista.  Asimismo, se deja constancia que no se conto por un mes con el abogado encargado de esta actividad. </t>
  </si>
  <si>
    <t xml:space="preserve">Realizar oportunamente el acompañamiento y el seguimiento a los contratos de obra e interventoría, de acuerdo con lo solicitado por el proceso de Gestión de Obras de interés público  de la entidad </t>
  </si>
  <si>
    <t>Se realiza continuamente</t>
  </si>
  <si>
    <t>7.5%</t>
  </si>
  <si>
    <t>Se están realizando los autodiagnósticos, los cuáles arrojarán un calificativo que permitirá evidenciar las actividades que se deben desarrollar</t>
  </si>
  <si>
    <t>Se tiene estructurado en un 50% el estudio sobre la segmentación de la comuna 14</t>
  </si>
  <si>
    <t>Se esta completando la información del seguimiento de los 16 procesos, para luego estructurar el informe</t>
  </si>
  <si>
    <t>Ya está desarrollada, falta su aprobación para luego expedir la resolución</t>
  </si>
  <si>
    <t>Dar respuesta a solicitud de conceptos verbales y escritos, según necesidad</t>
  </si>
  <si>
    <t>Realizar la representación  judicial de los procesos judiciales en marcha en el año 2017 y cuyo proceso continua; además de los que se llegaren a instaurar</t>
  </si>
  <si>
    <t>1 Escrito 
17 Verbales</t>
  </si>
  <si>
    <t>Adicional se han revisado 10 resoluciones y se han atendido 2 derechos de petición</t>
  </si>
  <si>
    <t>134 procesos en curso, de los cuales se han notificado 2 nuevos procesos. Se ha dado respuesta a:
2 demandas
3 Tutelas
21 Audiencias 
10 requerimientos atendidos</t>
  </si>
  <si>
    <t>Gestión del Talento Humano</t>
  </si>
  <si>
    <t>Numero facturas con errores de facturación/Total factura emitidas</t>
  </si>
  <si>
    <t xml:space="preserve">Se viene desarrollando en el sistema SAFIX la parametrización para implementar en abril. </t>
  </si>
  <si>
    <t>Aplicar los traslados presupuestales en el sistema  a los 45 días de recibir la solicitud por parte de los diferentes  procesos de la entidad.</t>
  </si>
  <si>
    <t xml:space="preserve">Se espera creacion del comité institucional de desempeño y gestion, para la aprobacion de los intrumentos, los cueles estam proyectados. </t>
  </si>
  <si>
    <t xml:space="preserve">No se contó con el personal requerido para la digitalizacion e indexacion, la cantidad de comunicaciones enviadas supera la capacidad en el area de digitalizacion, actualmnete se desarrolla un aplicativo para el cargue masivo de imágenes. </t>
  </si>
  <si>
    <t>Sistema de Gestion Docuemental BPMS</t>
  </si>
  <si>
    <t>Con el acmopañamiento de comunicaciones se realizó la respectiva campaña que permitio dar a conocer el SGSST</t>
  </si>
  <si>
    <t>Se realizo gestion con el ARL y nos informaro que no era posible adelantar dicha encuesta.</t>
  </si>
  <si>
    <t>Se inician an el mes de abril, según cronograma.</t>
  </si>
  <si>
    <t>Campaña del saludo - Ambiente laboral</t>
  </si>
  <si>
    <t xml:space="preserve">Porcentaje de avance de estructuración de la matriz de información de predios adquiridos </t>
  </si>
  <si>
    <t>Se tiene planeado realizar para el siguiente trimestre</t>
  </si>
  <si>
    <t>Rentabilidad  4,9%</t>
  </si>
  <si>
    <t>AA+ = $ 34.626MM
AAA = $ 134.700MM</t>
  </si>
  <si>
    <t>Abril: 2 día hábil
Mayo: 2 día hábil
Junio: 2 día hábil</t>
  </si>
  <si>
    <t>Devoluciones 
Abril2.5%
Mayo:1.95%
Junio:1.87%</t>
  </si>
  <si>
    <t>Abril:7,236 retemidas
Mayo:7,264
Junio: 7,466</t>
  </si>
  <si>
    <t>Abril: 6 junio
Mayo: 21 junio
Junio: 27 de julio</t>
  </si>
  <si>
    <t>Etapa de desarrollo por parte del proveedor
A junio de 2018 se estaba procediendo con el proceso de cobro coactivo de la cuota 6 y 7 y se han librado 3356 mandamientos de pago</t>
  </si>
  <si>
    <t>Comentarios primer trismestre</t>
  </si>
  <si>
    <t>Comentarios Segundo Trismestre</t>
  </si>
  <si>
    <t>Comentarios Tercer Trismestre</t>
  </si>
  <si>
    <t>Se respondió a los autrodiagnósticos, indicando el nivel de madurez en cada uno de los procesos; de igual forma nos sentamos con los líderes para desarrollar los planes de acción y estamos pendientes de que se entreguen para coemnzar con la implementación</t>
  </si>
  <si>
    <t>Se realizó el comité de control interno donde se expuso; no obstante, se solicitó que se hiciera una presentación y se realizará en el comité Instictucional de Gestión y Desempeño</t>
  </si>
  <si>
    <t xml:space="preserve">se ha participado en:
15 reuniones, de las cuales se han dado conceptos verbales de diferentes areas. 
Se ha dado un concepto por escrito para para la modificación del plan de pagos establecido en la Resolución No. 094 de 2014. En compañía con el coordinador jurídico Paulo Valencia, dirigido a la subdirección administrativa y financiera 
Se han revisado y dado observaciones a 4 resoluciones. 
Se han atendido 1 derechos de peticion
</t>
  </si>
  <si>
    <t>Representar judicialmente al Fondo en los 121 procesos judiciales actuales</t>
  </si>
  <si>
    <t xml:space="preserve">4 nuevos procesos judiciales instaurados
Respuesta  tutelas 3
Contestación demandas 3
Asistencia audiencias 23
Presentación alegatos de conclusión 10
Respuesta a medidas cautelares 1
Requerimientos judiciales  14
Revisión de cada uno de los procesos vigentes, en la vigencia de abril 94 procesos revisados, mayo 95 procesos y junio 103 procesos. Estos de manera presencial en cada uno de los despachos judiciales.
</t>
  </si>
  <si>
    <t xml:space="preserve">Ya se han realizado los desarrollos requeridos para implementar este paz y salvo. Esta en etapa de pruebas, sin embargo esta suspendido por la migración de infraestructura de SAFIX ya que el desarrollo tendría que ser modificado. </t>
  </si>
  <si>
    <t xml:space="preserve">Se tienen implementados Web Services con 3 bancos: Bancolombia, Banco de Bogotá y Davivienda. </t>
  </si>
  <si>
    <t>Se tienen actualizada el 90% de las máquinas con Antivirus, esto gracias a la implementación de la consola de actualización</t>
  </si>
  <si>
    <t xml:space="preserve">Este tema está pendiente debido a que se está trabajando en la migración de infraestructura de SAFIX. De acuerdo a la nueva infraestructura se definiría el plan a seguir. </t>
  </si>
  <si>
    <t xml:space="preserve">Esta planeado implementarse durante los últimos meses del año. </t>
  </si>
  <si>
    <t>Se implementaron auditorias en todo el aplicativo y a nivel de base de datos se activó el log para dejar rastro de las operaciones de Delete</t>
  </si>
  <si>
    <t>&lt;3%</t>
  </si>
  <si>
    <t>Realizar de acuerdo al compromiso en el plan de anticorrupción, una campaña de sensibilización frente a los riesgos</t>
  </si>
  <si>
    <t xml:space="preserve">Una difusión de Sensibilización frente al riesgo  </t>
  </si>
  <si>
    <t>Propaganda de Sensibiliazación</t>
  </si>
  <si>
    <t>Se solicitará al proceso de comunicaciones en el mes de Septiembre su ayuda para sensibilizar al comunidad de FONVALMED frente a los riesgos</t>
  </si>
  <si>
    <t>Se ha realizado reuniones con el area de cartera, en los cuales se han  revisado temas referentes a ajustes de cartera, conciliaciones, entre otros. El tema de matriculas bloqueadas no se ha revisado con el area de cartera, por que no se ha requerido.</t>
  </si>
  <si>
    <t xml:space="preserve">Esta en proceso de aprobación por parte del Consejo Directivo. </t>
  </si>
  <si>
    <t xml:space="preserve">Dado los cambios en la estructura admon, la implementacion del MOP, la integracion de nuevos procesos, es necesario replanter los 8 intrumentos.
META ELABORACION 6  INTRUMENTOS. 75% para le 3er trimetres y el ultimo trimestre el 25%
Se enuentarn en constrruccion y de acuerdo a la auditoria interna de GD, se vio, la necesidad de realizar un diagnóstico integral de archivo. </t>
  </si>
  <si>
    <t xml:space="preserve">Se continua el  desarrollo de un aplicativo para el cargue masivo de imágenes por los altos volumenes que genera la entidad. 
META: En el 3 trimestre capacitacion e inicio de cargue masivo de imagen. </t>
  </si>
  <si>
    <t>Se realizara con el apoyo del area social de la entidad.
JULIO ENCUESTA</t>
  </si>
  <si>
    <t>Campaña de Valores
Mejora proceso en el clima con el equipo de cobro coactivo.
Campaña de UNETE.</t>
  </si>
  <si>
    <t>ENERO: 14 dias promedio</t>
  </si>
  <si>
    <t>JUNIO: 8 dias en promedio</t>
  </si>
  <si>
    <t>Entre el mes de Febrero y marzo no se dieron traslados presupuestales</t>
  </si>
  <si>
    <t>Entre el mes de abril y mayo no se dieron traslados presupuestales</t>
  </si>
  <si>
    <t>En el segundo trimestre no se presentaron adiciones ni reducciones.</t>
  </si>
  <si>
    <t>FEBRERO: 28 dias, adición RB</t>
  </si>
  <si>
    <t>En el área de presupuesto no se dieron hallazgos; sin embargo, en el proceso de fondo fijo se dio un hallazgos administrativo.</t>
  </si>
  <si>
    <t>0 Hallazgos</t>
  </si>
  <si>
    <t>Entre enero y marzo se entregaron las ejecuciones al Municipio, a la pagina web Fonvalmed y al GT, en los primeros 10 dias del mes.</t>
  </si>
  <si>
    <t>Entre abril y junio se entregaron las ejecuciones al Municipio, a la pagina web Fonvalmed y al GT, en los primeros 10 dias del mes.
Se rindió informacion presupuestal al S-CHIP del 1° trimestre, el dia 10 de abril.</t>
  </si>
  <si>
    <t>Informe de Ejecución presupuestal en los tiempos estiulados por cada Entidad</t>
  </si>
  <si>
    <t>Cumplieron la Meta</t>
  </si>
  <si>
    <t>A la fecha no lo han entregado</t>
  </si>
  <si>
    <t>No ha realizado el recibo a satisfacción de la obra, por lo tanto no se ha firmado esta acta</t>
  </si>
  <si>
    <t>A la fecha no lo han presentado para su revisión</t>
  </si>
  <si>
    <t>Se avanza con la atención de observaciones por parte del contratista de observaciones de parte de la interventoria, con el balance financiero y la recolección de los documentos, pero la fecha estimada para liquidar el contrato no se va a cumplir para finales de Julio, debido a que el contratista no avanza con la celeridad requerida</t>
  </si>
  <si>
    <t>La obra física no ha permitido las labores de siembra y transplante restantes</t>
  </si>
  <si>
    <t>A la fecha se han sembrado 285 y les ha hecho el mantenimiento a todos, se aumenta a 285</t>
  </si>
  <si>
    <t>Solo han prsentado informes hasta el mes de marzo</t>
  </si>
  <si>
    <t>Se han atendido 13 pqrs de las 17 recibidas</t>
  </si>
  <si>
    <t>Se han atendido todas las reuniones solicitadas</t>
  </si>
  <si>
    <t>Total de reuniones</t>
  </si>
  <si>
    <t>Solo han presentado febrero y marzo</t>
  </si>
  <si>
    <t>El nuevo contrato para la roceria esta en proceso de legalización, por lo tanto estre trimestre no se ha realizado mantenimeinto</t>
  </si>
  <si>
    <t>La obra no ha iniciado</t>
  </si>
  <si>
    <t>Gestión con el Municipio de Envigado y el AMVA para la ejecución de los diseños, permisos y ejecución del puente que empalma la Carrera 15 con Envigado</t>
  </si>
  <si>
    <t>Se realizó reunión y se confirmó la disposición del Municipio de Envigado de realizar los diseños del Puente, se envio carta solicitando ratificacion por escrito a la fecha no han enviado respuesta</t>
  </si>
  <si>
    <t>Se realizo entrega anticipada</t>
  </si>
  <si>
    <t>se entregó toda la información por parte de Fonvalmed para estructurar los prepliegos</t>
  </si>
  <si>
    <t>Se entregó toda la informaciópn por parte de la entidad a la SIF para la estructuración</t>
  </si>
  <si>
    <t>Se realizaron dos  reuniones con la mesa ambiental del Poblado y con eñor Alfonso Vergara-Corporación dohnidadpor Colombia</t>
  </si>
  <si>
    <t>Se estan realizando reuniones semanales con la SIF para cuando expidan la resolución de aprovechamieno forestal se pueda firmar el reinicio</t>
  </si>
  <si>
    <t xml:space="preserve">Se dio cumplimiento al pendiente de la señalización y se tiene conciliada el acta final de pago, estamos pendientes de realizar la firma del acta de liquidación </t>
  </si>
  <si>
    <t>El contratista lo presento, se realizaron observaciones y estamos a la espera de las correciones</t>
  </si>
  <si>
    <t xml:space="preserve">Ya se tiene liquidados por parte de la EDU todos los subcontratos derivados del convenio para poder realizar la liquidación total </t>
  </si>
  <si>
    <t>Se realizaron 181 formatos</t>
  </si>
  <si>
    <t>Abr:6,3 min
May: 6,6 min 
Jun: 5,01 min</t>
  </si>
  <si>
    <t>No se avanzo en el manual de servicio al ciudadano, falta la aprobación de la subdirección para la comunicación a todos los contratista</t>
  </si>
  <si>
    <t>&lt;10.000</t>
  </si>
  <si>
    <t xml:space="preserve">Fecha de presentación de EEFF = 20 de cada mes. </t>
  </si>
  <si>
    <t>Continuo Seguimiento</t>
  </si>
  <si>
    <t>Redes sociales y grupo Fonvalmed</t>
  </si>
  <si>
    <t>Redes sociales y circulares CCO</t>
  </si>
  <si>
    <t>Envíados a los correos y al grupo Fonvalmed</t>
  </si>
  <si>
    <t xml:space="preserve">Redes sociales </t>
  </si>
  <si>
    <t>Factura</t>
  </si>
  <si>
    <t xml:space="preserve">Circulares y presentacones </t>
  </si>
  <si>
    <t>Enlaces compartidos al grupo.</t>
  </si>
  <si>
    <t>Campañas y convergencias</t>
  </si>
  <si>
    <t>Listado de asistencia y foyografías</t>
  </si>
  <si>
    <t>1 Escrito 
15 Verbales</t>
  </si>
  <si>
    <t>Se presenta un aumento inesperado de las autorizaciones que afecta directamente el rendimiento en las demás actividades</t>
  </si>
  <si>
    <t>N/A</t>
  </si>
  <si>
    <t>Se recibe respuesta definiendo sentido vial  y el cual implica un replanteo de todo el proyecto en cuanto a su geometria vial.</t>
  </si>
  <si>
    <t>Fue construido un analisis selectivo de obra ekjecutadas conb el fin de encontrar las razones para las problematicas tecnicas, financieras, juridicas y administrativos de los contratos de construcción  e interventoria de obras. Se replantea el modelo o el metodo de gestionar los rediseños y contenido de los contratos de consultoría relacionados</t>
  </si>
  <si>
    <t>N/A (TEMPORALMENTE)</t>
  </si>
  <si>
    <t>Se replantea el modelo o el metodo de gestionar los rediseños y contenido de los contratos de consultoría relacionados. Actualmente se tiene el tramite de aprobaciones del nivel directivo para la implementación del modelo BIM a escala intermedia (LOD 300)</t>
  </si>
  <si>
    <t>Actualmente se tiene el tramite de aprobaciones del nivel directivo para la implementación del modelo BIM a escala intermedia (LOD 300)</t>
  </si>
  <si>
    <t>Se presenta un cambio en los tiempos a partir de la decisión de replantear el modelo de gestión de los rediseños y actualizaciones de aquellos diseños no vigentes.</t>
  </si>
  <si>
    <t>Al requerirse cambio en todo el planteamiento geométrico, se debe dar un periodo de espera para rediseñar y luego de ello poder definir lo que se requeriría en cuanto al aprovechamiento  forestal.</t>
  </si>
  <si>
    <t>Se continua con el acompañamiento y asesoría desde Fonvalmed, para un proyecto a cargo de DAPM</t>
  </si>
  <si>
    <t>Se adlanta reuniones con propietarios de predio y con las secretarias de la alcladía involucradas</t>
  </si>
  <si>
    <t>Se logra acercar las posturas de las partes gracias a la gestión de FONVALMED, logrando la aprobación del pacto de cumplimento del casino por parte del juez a cargo del proceso</t>
  </si>
  <si>
    <t xml:space="preserve"> A pesar de firmar un convenio entre ambas entidades, el Dsitrito de Cartagena cambio las personas encargadas de esto y no se continuo con actividades.</t>
  </si>
  <si>
    <t>Se estudiará la guía de caracterixación de los grupos de valor del DAFP</t>
  </si>
  <si>
    <t>Se dificulta el envío del seguimiento, por la solicitud de varios líderes para explicar de nuevo el seguimiento; además no cumplen con la fecha de entrega</t>
  </si>
  <si>
    <t>Caracterizar los grupos de valor</t>
  </si>
  <si>
    <t>Enero promedio tasa 4,23%
Febrero promedio 4,08% 
Marzo promedio 3,94%</t>
  </si>
  <si>
    <t>Abril promedio tasa 3,88%, Mayo promedio tasa 3,85% y Junio promedio tasa 3,73%</t>
  </si>
  <si>
    <t>Se tiene web service Bancolombia y PSE</t>
  </si>
  <si>
    <t xml:space="preserve">Bogota inicio en Abril y Junio 16 Davivienda web service - Inicio operaciones en linea </t>
  </si>
  <si>
    <t>El ultimo cheque devuelto que se tiene es de Octubre 2017</t>
  </si>
  <si>
    <t>Evidencias el portal o los soportes de los envíos a los entes de control.</t>
  </si>
  <si>
    <t>Revisar con TI un informe de fecha de creación de documentos</t>
  </si>
  <si>
    <t>Febrero vs Enero aumento $25,607,544 4,46%, Marzo vs Febrero disminuyo en $6,265,783 1,10% y Abril vs Marzo disminuyo -$66,471,906 13,26%</t>
  </si>
  <si>
    <t>Mayo vs Abril aumento en $119,346,156 en un 19,24%, En Junio vs Mayo disminuyo en $30,253,987 en un 5,13% y Julio vs Junio aumento en $35,004,131 en un 5,60%</t>
  </si>
  <si>
    <t>43 Meses(Dic 14 a Julio 18) / 43 Meses conciliados</t>
  </si>
  <si>
    <t>Se envia informe del PAC a Subdirector para revisión - Además se solicita una mejora de éste a TI</t>
  </si>
  <si>
    <t>La conciliación se viene realizado mes a mes, lo que da cumplimiento a las actividades  1 y 2. Los resultados de ésta conciliación se le enviaron a las respectivas áreas pero no han dado respuesta.</t>
  </si>
  <si>
    <t>Estructurar el procedimiento de cadena custodia para evitar la pérdida de los títulos valores</t>
  </si>
  <si>
    <t>Operaciones PSE 2017*20%/Operaciones PSE 2018
Comparar recaudo mes actual / recaudo mes anterior</t>
  </si>
  <si>
    <t>Febrero 2017 Vs Febrero 2018 : Aumentó 12,23%
Enero 2017 Vs Enero 2018 : Aumentó 12,23%
Marzo 2017 vs Marzo 2018
Promedio: 21%</t>
  </si>
  <si>
    <t>Abril 2017 vs 2018: 3%
Mayo 2017 vs 2018: 17%
Junio 2017 vs 2018: 16% 
Promedio: 12%</t>
  </si>
  <si>
    <t>Se elaboró concepto jurídico. Se van a desarrollar los acuerdos de pago y se estará implementando en el tercer trimestre</t>
  </si>
  <si>
    <t>Total de registros realizados/ total de registro</t>
  </si>
  <si>
    <t xml:space="preserve"> Se viene trabajando en el diseño del flujo con el proveedor. </t>
  </si>
  <si>
    <t>Finalizada</t>
  </si>
  <si>
    <t>301/12/2018</t>
  </si>
  <si>
    <t>Cronograma de contratación</t>
  </si>
  <si>
    <t>En los procesos que no se ha dado respuesta por parte del área jurídica, se debe a que no se cuenta aún con el concepto técnico.</t>
  </si>
  <si>
    <t>Total de  solicitudes radicadas respondidas/ Total de solicitudes ingresadas</t>
  </si>
  <si>
    <t>Total de recursos de reposición radicadas respondidas/ Total de solicitudes ingresadas por recursos de reposición</t>
  </si>
  <si>
    <t>Total de derechos de petición radicadas respondidas / Total de solicitudes ingresadas por derechos de petición</t>
  </si>
  <si>
    <t>Revisión del componente árboreo frente al área de intervención con el posible ajuste al diseño urbanístico</t>
  </si>
  <si>
    <t>5% 
($ 2.736.021.136)</t>
  </si>
  <si>
    <t>3%
( $ 1.635.881.762)</t>
  </si>
  <si>
    <t>Al mes de Agosto se recauda un total de $5.366.988.493 que corresponde un 206% más de lo recaudado en el 2017</t>
  </si>
  <si>
    <t xml:space="preserve"> 1) Informes requeridos de cartera: Escalamiento al área de TI de la necesidad del desarrollo del Cierre del Modulo de Cartera
2) Actualización de base de datos de Safix: Se identifica la necesidad de buscar un proveedor que ofrezca el servicio de actualizacion de informacion</t>
  </si>
  <si>
    <t xml:space="preserve"> 1) Informes requeridos de cartera: En conjunto con TI se crean los redmine que contienen el detalle de los campos y funcionalidad requerida para el desarrollo del Cierre del Modulo de Cartera
2) Actualización de base de datos de Safix: Se recibe por parte de diferentes proveedores la propuesta comercial de los productos requeridos para la actualziacion de la informacion, con el proposito de ser evaluadas y determinar su implementacion.</t>
  </si>
  <si>
    <t>8.2% 
($ 4.491.455.738)</t>
  </si>
  <si>
    <t>Diseños Paso a desnivel de La Carretera El Tesoro con La vía Linares (Carrera 29D)</t>
  </si>
  <si>
    <t>8 (Ocho) Instrumentos Archivísticos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</si>
</sst>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2]\ * #,##0.00_ ;_ [$€-2]\ * \-#,##0.00_ ;_ [$€-2]\ * &quot;-&quot;??_ "/>
    <numFmt numFmtId="165" formatCode="_(* #,##0_);_(* \(#,##0\);_(* &quot;-&quot;??_);_(@_)"/>
    <numFmt numFmtId="166" formatCode="0.0%"/>
  </numFmts>
  <fonts count="13" x14ac:knownFonts="1">
    <font>
      <sz val="10"/>
      <name val="Arial"/>
    </font>
    <font>
      <sz val="11"/>
      <color theme="1"/>
      <name val="Calibri"/>
      <family val="2"/>
      <scheme val="minor"/>
    </font>
    <font>
      <sz val="10"/>
      <name val="Arial"/>
      <family val="2"/>
    </font>
    <font>
      <b/>
      <sz val="12"/>
      <color theme="1"/>
      <name val="Arial"/>
      <family val="2"/>
    </font>
    <font>
      <b/>
      <sz val="10"/>
      <name val="Arial"/>
      <family val="2"/>
    </font>
    <font>
      <sz val="10"/>
      <color rgb="FFFF0000"/>
      <name val="Arial"/>
      <family val="2"/>
    </font>
    <font>
      <sz val="10"/>
      <color rgb="FF000000"/>
      <name val="Arial"/>
      <family val="2"/>
    </font>
    <font>
      <sz val="10"/>
      <color theme="1"/>
      <name val="Arial"/>
      <family val="2"/>
    </font>
    <font>
      <b/>
      <sz val="16"/>
      <name val="Arial"/>
      <family val="2"/>
    </font>
    <font>
      <b/>
      <sz val="9"/>
      <name val="Arial"/>
      <family val="2"/>
    </font>
    <font>
      <sz val="11"/>
      <color theme="1"/>
      <name val="Arial"/>
      <family val="2"/>
    </font>
    <font>
      <sz val="10"/>
      <name val="Arial"/>
      <family val="2"/>
    </font>
    <font>
      <b/>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DD4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7">
    <xf numFmtId="0" fontId="0" fillId="0" borderId="0"/>
    <xf numFmtId="164" fontId="2" fillId="0" borderId="0" applyFont="0" applyFill="0" applyBorder="0" applyAlignment="0" applyProtection="0"/>
    <xf numFmtId="0" fontId="1" fillId="0" borderId="0"/>
    <xf numFmtId="0" fontId="2" fillId="0" borderId="0"/>
    <xf numFmtId="9" fontId="1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188">
    <xf numFmtId="0" fontId="0" fillId="0" borderId="0" xfId="0"/>
    <xf numFmtId="0" fontId="4" fillId="2" borderId="1" xfId="0" applyFont="1" applyFill="1" applyBorder="1" applyAlignment="1">
      <alignment horizontal="center" vertical="center" wrapText="1"/>
    </xf>
    <xf numFmtId="0" fontId="2" fillId="0" borderId="1" xfId="0" applyFont="1" applyFill="1" applyBorder="1" applyAlignment="1">
      <alignment vertical="center" wrapText="1"/>
    </xf>
    <xf numFmtId="0" fontId="7" fillId="0" borderId="1" xfId="0" applyFont="1" applyFill="1" applyBorder="1" applyAlignment="1">
      <alignment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0" xfId="3" applyFill="1"/>
    <xf numFmtId="0" fontId="2" fillId="0" borderId="0" xfId="3" applyFill="1" applyAlignment="1">
      <alignment horizontal="left"/>
    </xf>
    <xf numFmtId="0" fontId="8" fillId="0" borderId="0" xfId="3" applyFont="1" applyFill="1" applyBorder="1" applyAlignment="1">
      <alignment horizontal="center" vertical="center"/>
    </xf>
    <xf numFmtId="0" fontId="2" fillId="0" borderId="1" xfId="3" applyFill="1" applyBorder="1"/>
    <xf numFmtId="0" fontId="2" fillId="0" borderId="0" xfId="3" applyFont="1" applyFill="1"/>
    <xf numFmtId="0" fontId="2" fillId="0" borderId="0" xfId="3" applyFont="1" applyFill="1" applyAlignment="1">
      <alignment horizontal="left"/>
    </xf>
    <xf numFmtId="0" fontId="2" fillId="0" borderId="0" xfId="3" applyFill="1" applyAlignment="1">
      <alignment horizontal="center" vertical="center"/>
    </xf>
    <xf numFmtId="0" fontId="2" fillId="0" borderId="1" xfId="0" applyFont="1" applyFill="1" applyBorder="1" applyAlignment="1">
      <alignment horizontal="left" vertical="center" wrapText="1"/>
    </xf>
    <xf numFmtId="0" fontId="2" fillId="0" borderId="1" xfId="3"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0" xfId="3" applyFont="1" applyFill="1" applyBorder="1" applyAlignment="1">
      <alignment horizontal="center" vertical="center"/>
    </xf>
    <xf numFmtId="0" fontId="4" fillId="0" borderId="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0" xfId="3" applyFont="1" applyFill="1" applyBorder="1" applyAlignment="1">
      <alignment horizontal="left"/>
    </xf>
    <xf numFmtId="0" fontId="9" fillId="0" borderId="0" xfId="3" applyFont="1" applyFill="1" applyBorder="1" applyAlignment="1">
      <alignment vertical="center" textRotation="90" wrapText="1"/>
    </xf>
    <xf numFmtId="0" fontId="2" fillId="0" borderId="0" xfId="3" applyFill="1" applyBorder="1"/>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9" fontId="2" fillId="0" borderId="1" xfId="4" applyFont="1" applyFill="1" applyBorder="1" applyAlignment="1">
      <alignment horizontal="center" vertical="center" wrapText="1"/>
    </xf>
    <xf numFmtId="0" fontId="2" fillId="0" borderId="0" xfId="3" applyFont="1" applyFill="1" applyBorder="1" applyAlignment="1">
      <alignment horizontal="left" vertical="center"/>
    </xf>
    <xf numFmtId="0" fontId="2" fillId="0" borderId="1" xfId="3" applyNumberFormat="1" applyFill="1" applyBorder="1" applyAlignment="1">
      <alignment horizontal="center" vertical="center"/>
    </xf>
    <xf numFmtId="0" fontId="2" fillId="0" borderId="0" xfId="3" applyFont="1" applyFill="1" applyBorder="1" applyAlignment="1">
      <alignment vertical="center"/>
    </xf>
    <xf numFmtId="0" fontId="2" fillId="0" borderId="1" xfId="3" applyFill="1" applyBorder="1" applyAlignment="1">
      <alignment horizontal="center" vertical="center"/>
    </xf>
    <xf numFmtId="0" fontId="2" fillId="0" borderId="1" xfId="3" applyFill="1" applyBorder="1" applyAlignment="1">
      <alignment wrapText="1"/>
    </xf>
    <xf numFmtId="9" fontId="2" fillId="0" borderId="1" xfId="3" applyNumberFormat="1" applyFill="1" applyBorder="1" applyAlignment="1">
      <alignment horizontal="center" vertical="center"/>
    </xf>
    <xf numFmtId="9" fontId="2" fillId="0" borderId="1" xfId="4" applyFont="1" applyFill="1" applyBorder="1" applyAlignment="1">
      <alignment horizontal="center" vertical="center"/>
    </xf>
    <xf numFmtId="0" fontId="2" fillId="0" borderId="1" xfId="3" applyFill="1" applyBorder="1" applyAlignment="1">
      <alignment vertical="center" wrapText="1"/>
    </xf>
    <xf numFmtId="10" fontId="2" fillId="0" borderId="1" xfId="4" applyNumberFormat="1" applyFont="1" applyFill="1" applyBorder="1" applyAlignment="1">
      <alignment horizontal="center" vertical="center"/>
    </xf>
    <xf numFmtId="0" fontId="2" fillId="0" borderId="1" xfId="3" applyFill="1" applyBorder="1" applyAlignment="1">
      <alignment vertical="center"/>
    </xf>
    <xf numFmtId="0" fontId="2" fillId="0" borderId="1" xfId="3" applyFill="1" applyBorder="1" applyAlignment="1">
      <alignment vertical="top"/>
    </xf>
    <xf numFmtId="0" fontId="2" fillId="0" borderId="1" xfId="3"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0" xfId="3" applyFont="1" applyFill="1" applyBorder="1" applyAlignment="1">
      <alignment horizontal="center" vertical="center" wrapText="1"/>
    </xf>
    <xf numFmtId="0" fontId="8" fillId="0" borderId="0" xfId="3" applyFont="1" applyFill="1" applyBorder="1" applyAlignment="1">
      <alignment horizontal="center" vertical="center" wrapText="1"/>
    </xf>
    <xf numFmtId="9" fontId="2" fillId="0" borderId="1" xfId="4" applyFont="1" applyFill="1" applyBorder="1"/>
    <xf numFmtId="9" fontId="2" fillId="0" borderId="0" xfId="4" applyFont="1" applyFill="1" applyAlignment="1">
      <alignment horizontal="center" vertical="center"/>
    </xf>
    <xf numFmtId="0" fontId="2" fillId="0" borderId="1" xfId="3" applyFill="1" applyBorder="1" applyAlignment="1">
      <alignment horizontal="center" vertical="center" wrapText="1"/>
    </xf>
    <xf numFmtId="0" fontId="2" fillId="0" borderId="1" xfId="3" applyFill="1" applyBorder="1" applyAlignment="1">
      <alignment vertical="top" wrapText="1"/>
    </xf>
    <xf numFmtId="9" fontId="2" fillId="0" borderId="1" xfId="3" applyNumberFormat="1" applyFill="1" applyBorder="1"/>
    <xf numFmtId="0" fontId="2" fillId="0" borderId="1" xfId="0"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 fontId="2" fillId="0" borderId="1" xfId="3" applyNumberFormat="1" applyFill="1" applyBorder="1" applyAlignment="1">
      <alignment horizontal="center" vertical="center"/>
    </xf>
    <xf numFmtId="1" fontId="2" fillId="0" borderId="1" xfId="4" applyNumberFormat="1"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3" applyFont="1" applyFill="1" applyBorder="1" applyAlignment="1">
      <alignment horizontal="left" vertical="center" wrapText="1"/>
    </xf>
    <xf numFmtId="0" fontId="8" fillId="0" borderId="0" xfId="3"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3" applyFill="1" applyAlignment="1">
      <alignment vertical="center"/>
    </xf>
    <xf numFmtId="0" fontId="2" fillId="0" borderId="0" xfId="3" applyFill="1" applyAlignment="1">
      <alignment horizontal="center" vertical="top"/>
    </xf>
    <xf numFmtId="0" fontId="2" fillId="0" borderId="1" xfId="3" applyFont="1" applyFill="1" applyBorder="1" applyAlignment="1">
      <alignment horizontal="center" vertical="center"/>
    </xf>
    <xf numFmtId="9" fontId="0" fillId="0" borderId="1" xfId="5" applyFont="1" applyFill="1" applyBorder="1" applyAlignment="1">
      <alignment horizontal="center" vertical="center"/>
    </xf>
    <xf numFmtId="0" fontId="2" fillId="0" borderId="1" xfId="3" applyNumberFormat="1" applyFont="1" applyFill="1" applyBorder="1" applyAlignment="1">
      <alignment horizontal="center" vertical="center" wrapText="1"/>
    </xf>
    <xf numFmtId="14" fontId="2" fillId="0" borderId="1" xfId="3" applyNumberFormat="1" applyFont="1" applyFill="1" applyBorder="1" applyAlignment="1">
      <alignment horizontal="center" vertical="center" wrapText="1"/>
    </xf>
    <xf numFmtId="0" fontId="2" fillId="0" borderId="1" xfId="3" applyFont="1" applyFill="1" applyBorder="1" applyAlignment="1">
      <alignment horizontal="center" vertical="center" wrapText="1"/>
    </xf>
    <xf numFmtId="0" fontId="2" fillId="0" borderId="1" xfId="3" applyFont="1" applyFill="1" applyBorder="1" applyAlignment="1">
      <alignment vertical="center" wrapText="1"/>
    </xf>
    <xf numFmtId="1" fontId="0" fillId="0" borderId="1" xfId="5" applyNumberFormat="1" applyFont="1" applyFill="1" applyBorder="1" applyAlignment="1">
      <alignment horizontal="center" vertical="center"/>
    </xf>
    <xf numFmtId="9" fontId="2" fillId="0" borderId="1" xfId="3" applyNumberFormat="1" applyFont="1" applyFill="1" applyBorder="1" applyAlignment="1">
      <alignment horizontal="center" vertical="center" wrapText="1"/>
    </xf>
    <xf numFmtId="165" fontId="2" fillId="0" borderId="1" xfId="6" applyNumberFormat="1" applyFont="1" applyFill="1" applyBorder="1" applyAlignment="1">
      <alignment horizontal="left" vertical="center" wrapText="1"/>
    </xf>
    <xf numFmtId="0" fontId="2" fillId="0" borderId="1" xfId="3" applyFont="1" applyFill="1" applyBorder="1" applyAlignment="1">
      <alignment wrapText="1"/>
    </xf>
    <xf numFmtId="9" fontId="2" fillId="0" borderId="1" xfId="5" applyFont="1" applyFill="1" applyBorder="1" applyAlignment="1">
      <alignment horizontal="center" vertical="center" wrapText="1"/>
    </xf>
    <xf numFmtId="9" fontId="2" fillId="0" borderId="1" xfId="3" applyNumberFormat="1" applyFont="1" applyFill="1" applyBorder="1" applyAlignment="1">
      <alignment horizontal="left" vertical="center" wrapText="1"/>
    </xf>
    <xf numFmtId="9" fontId="0" fillId="0" borderId="1" xfId="5" applyFont="1" applyFill="1" applyBorder="1" applyAlignment="1">
      <alignment horizontal="center" vertical="center" wrapText="1"/>
    </xf>
    <xf numFmtId="0" fontId="2" fillId="0" borderId="1" xfId="3" applyFont="1" applyFill="1" applyBorder="1"/>
    <xf numFmtId="9" fontId="2" fillId="0" borderId="1" xfId="5" applyFont="1" applyFill="1" applyBorder="1" applyAlignment="1">
      <alignment horizontal="center" vertical="center"/>
    </xf>
    <xf numFmtId="0" fontId="2" fillId="0" borderId="1" xfId="3" applyFont="1" applyFill="1" applyBorder="1" applyAlignment="1" applyProtection="1">
      <alignment horizontal="justify" vertical="center" wrapText="1"/>
      <protection hidden="1"/>
    </xf>
    <xf numFmtId="0" fontId="2" fillId="0" borderId="7" xfId="3" applyFont="1" applyFill="1" applyBorder="1" applyAlignment="1">
      <alignment horizontal="center" vertical="center" wrapText="1"/>
    </xf>
    <xf numFmtId="14" fontId="7" fillId="0" borderId="2" xfId="3" applyNumberFormat="1" applyFont="1" applyFill="1" applyBorder="1" applyAlignment="1">
      <alignment horizontal="center" vertical="center" wrapText="1"/>
    </xf>
    <xf numFmtId="0" fontId="7" fillId="0" borderId="1" xfId="3" applyFont="1" applyFill="1" applyBorder="1" applyAlignment="1">
      <alignment horizontal="left" vertical="center" wrapText="1"/>
    </xf>
    <xf numFmtId="0" fontId="7" fillId="0" borderId="15" xfId="3" applyFont="1" applyFill="1" applyBorder="1" applyAlignment="1">
      <alignment horizontal="center" vertical="center" wrapText="1"/>
    </xf>
    <xf numFmtId="0" fontId="7" fillId="0" borderId="1" xfId="3" applyFont="1" applyFill="1" applyBorder="1" applyAlignment="1">
      <alignment vertical="center" wrapText="1"/>
    </xf>
    <xf numFmtId="9" fontId="7" fillId="0" borderId="1" xfId="3" applyNumberFormat="1" applyFont="1" applyFill="1" applyBorder="1" applyAlignment="1">
      <alignment horizontal="left" vertical="center" wrapText="1"/>
    </xf>
    <xf numFmtId="9" fontId="7" fillId="0" borderId="2" xfId="3" applyNumberFormat="1" applyFont="1" applyFill="1" applyBorder="1" applyAlignment="1">
      <alignment horizontal="center" vertical="center" wrapText="1"/>
    </xf>
    <xf numFmtId="0" fontId="7" fillId="0" borderId="2" xfId="3" applyFont="1" applyFill="1" applyBorder="1" applyAlignment="1">
      <alignment horizontal="center" vertical="center" wrapText="1"/>
    </xf>
    <xf numFmtId="0" fontId="7" fillId="0" borderId="2" xfId="3" applyNumberFormat="1" applyFont="1" applyFill="1" applyBorder="1" applyAlignment="1">
      <alignment horizontal="center" vertical="center" wrapText="1"/>
    </xf>
    <xf numFmtId="0" fontId="7" fillId="0" borderId="2" xfId="3" applyFont="1" applyFill="1" applyBorder="1" applyAlignment="1">
      <alignment horizontal="left" vertical="center" wrapText="1"/>
    </xf>
    <xf numFmtId="0" fontId="7" fillId="0" borderId="2" xfId="3" applyFont="1" applyFill="1" applyBorder="1" applyAlignment="1">
      <alignment vertical="center" wrapText="1"/>
    </xf>
    <xf numFmtId="0" fontId="7" fillId="0" borderId="7" xfId="3" applyFont="1" applyFill="1" applyBorder="1" applyAlignment="1">
      <alignment horizontal="center" vertical="center" wrapText="1"/>
    </xf>
    <xf numFmtId="14" fontId="7" fillId="0" borderId="1" xfId="3" applyNumberFormat="1" applyFont="1" applyFill="1" applyBorder="1" applyAlignment="1">
      <alignment horizontal="center" vertical="center" wrapText="1"/>
    </xf>
    <xf numFmtId="0" fontId="2" fillId="0" borderId="1" xfId="3" applyFont="1" applyFill="1" applyBorder="1" applyAlignment="1">
      <alignment horizontal="left" vertical="top" wrapText="1"/>
    </xf>
    <xf numFmtId="3" fontId="2" fillId="0" borderId="2" xfId="3" applyNumberFormat="1" applyFont="1" applyFill="1" applyBorder="1" applyAlignment="1">
      <alignment horizontal="center" vertical="center" wrapText="1"/>
    </xf>
    <xf numFmtId="9" fontId="2" fillId="0" borderId="2" xfId="5" applyFont="1" applyFill="1" applyBorder="1" applyAlignment="1">
      <alignment horizontal="center" vertical="center" wrapText="1"/>
    </xf>
    <xf numFmtId="0" fontId="2" fillId="0" borderId="1" xfId="3" applyFont="1" applyBorder="1" applyAlignment="1">
      <alignment horizontal="center" vertical="center" wrapText="1"/>
    </xf>
    <xf numFmtId="14" fontId="2" fillId="0" borderId="2" xfId="3" applyNumberFormat="1" applyFont="1" applyFill="1" applyBorder="1" applyAlignment="1">
      <alignment horizontal="center" vertical="center" wrapText="1"/>
    </xf>
    <xf numFmtId="0" fontId="2" fillId="0" borderId="2" xfId="3" applyFont="1" applyFill="1" applyBorder="1" applyAlignment="1">
      <alignment horizontal="center" vertical="center" wrapText="1"/>
    </xf>
    <xf numFmtId="0" fontId="6" fillId="0" borderId="7" xfId="3" applyFont="1" applyFill="1" applyBorder="1" applyAlignment="1">
      <alignment horizontal="justify" vertical="center" wrapText="1"/>
    </xf>
    <xf numFmtId="9" fontId="2" fillId="0" borderId="2" xfId="3" applyNumberFormat="1" applyFont="1" applyFill="1" applyBorder="1" applyAlignment="1">
      <alignment horizontal="center" vertical="center" wrapText="1"/>
    </xf>
    <xf numFmtId="0" fontId="2" fillId="0" borderId="5" xfId="3" applyFont="1" applyFill="1" applyBorder="1" applyAlignment="1">
      <alignment horizontal="left" vertical="center" wrapText="1"/>
    </xf>
    <xf numFmtId="0" fontId="2" fillId="0" borderId="5" xfId="3" applyNumberFormat="1" applyFont="1" applyFill="1" applyBorder="1" applyAlignment="1">
      <alignment horizontal="center" vertical="center" wrapText="1"/>
    </xf>
    <xf numFmtId="14" fontId="2" fillId="0" borderId="5" xfId="3" applyNumberFormat="1" applyFont="1" applyFill="1" applyBorder="1" applyAlignment="1">
      <alignment horizontal="center" vertical="center" wrapText="1"/>
    </xf>
    <xf numFmtId="0" fontId="2" fillId="0" borderId="5" xfId="3" applyFont="1" applyFill="1" applyBorder="1" applyAlignment="1">
      <alignment horizontal="center" vertical="center" wrapText="1"/>
    </xf>
    <xf numFmtId="0" fontId="2" fillId="0" borderId="5" xfId="3" applyFont="1" applyFill="1" applyBorder="1" applyAlignment="1">
      <alignment vertical="center" wrapText="1"/>
    </xf>
    <xf numFmtId="9" fontId="2" fillId="0" borderId="5" xfId="3" applyNumberFormat="1" applyFont="1" applyFill="1" applyBorder="1" applyAlignment="1">
      <alignment horizontal="center" vertical="center" wrapText="1"/>
    </xf>
    <xf numFmtId="9" fontId="2" fillId="0" borderId="5" xfId="3" applyNumberFormat="1" applyFont="1" applyFill="1" applyBorder="1" applyAlignment="1">
      <alignment horizontal="left" vertical="center" wrapText="1"/>
    </xf>
    <xf numFmtId="0" fontId="6" fillId="0" borderId="1" xfId="3" applyFont="1" applyFill="1" applyBorder="1" applyAlignment="1">
      <alignment horizontal="left" vertical="center" wrapText="1"/>
    </xf>
    <xf numFmtId="10" fontId="0" fillId="0" borderId="1" xfId="5" applyNumberFormat="1" applyFont="1" applyFill="1" applyBorder="1" applyAlignment="1">
      <alignment horizontal="center" vertical="center" wrapText="1"/>
    </xf>
    <xf numFmtId="3" fontId="2" fillId="0" borderId="1" xfId="3" applyNumberFormat="1" applyFont="1" applyFill="1" applyBorder="1" applyAlignment="1">
      <alignment horizontal="center" vertical="center" wrapText="1"/>
    </xf>
    <xf numFmtId="0" fontId="3" fillId="4" borderId="14" xfId="3" applyFont="1" applyFill="1" applyBorder="1" applyAlignment="1">
      <alignment horizontal="center" vertical="center" wrapText="1"/>
    </xf>
    <xf numFmtId="0" fontId="12" fillId="3" borderId="1" xfId="3" applyFont="1" applyFill="1" applyBorder="1" applyAlignment="1">
      <alignment horizontal="center" vertical="center"/>
    </xf>
    <xf numFmtId="0" fontId="4" fillId="0" borderId="0"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8" fillId="0" borderId="12" xfId="3" applyFont="1" applyFill="1" applyBorder="1" applyAlignment="1">
      <alignment vertical="center" wrapText="1"/>
    </xf>
    <xf numFmtId="0" fontId="8" fillId="0" borderId="8" xfId="3" applyFont="1" applyFill="1" applyBorder="1" applyAlignment="1">
      <alignment vertical="center" wrapText="1"/>
    </xf>
    <xf numFmtId="0" fontId="8" fillId="0" borderId="9" xfId="3" applyFont="1" applyFill="1" applyBorder="1" applyAlignment="1">
      <alignment vertical="center" wrapText="1"/>
    </xf>
    <xf numFmtId="1" fontId="2" fillId="0" borderId="1" xfId="3" applyNumberFormat="1" applyFont="1" applyFill="1" applyBorder="1" applyAlignment="1">
      <alignment horizontal="center" vertical="center" wrapText="1"/>
    </xf>
    <xf numFmtId="166" fontId="0" fillId="0" borderId="1" xfId="5" applyNumberFormat="1" applyFont="1" applyFill="1" applyBorder="1" applyAlignment="1">
      <alignment horizontal="center" vertical="center"/>
    </xf>
    <xf numFmtId="0" fontId="0" fillId="0" borderId="1" xfId="5" applyNumberFormat="1" applyFont="1" applyFill="1" applyBorder="1" applyAlignment="1">
      <alignment horizontal="center" vertical="center"/>
    </xf>
    <xf numFmtId="9" fontId="2" fillId="0" borderId="1" xfId="3" applyNumberFormat="1" applyFill="1" applyBorder="1" applyAlignment="1">
      <alignment horizontal="center" vertical="center" wrapText="1"/>
    </xf>
    <xf numFmtId="166" fontId="2" fillId="0" borderId="1" xfId="4" applyNumberFormat="1" applyFont="1" applyFill="1" applyBorder="1" applyAlignment="1">
      <alignment horizontal="center" vertical="center" wrapText="1"/>
    </xf>
    <xf numFmtId="0" fontId="4" fillId="0" borderId="0" xfId="3" applyFont="1" applyFill="1" applyAlignment="1">
      <alignment horizontal="center" vertical="center"/>
    </xf>
    <xf numFmtId="0" fontId="4" fillId="0" borderId="0" xfId="3" applyFont="1" applyFill="1" applyAlignment="1">
      <alignment vertical="center"/>
    </xf>
    <xf numFmtId="0" fontId="12" fillId="0" borderId="0" xfId="3" applyFont="1" applyFill="1" applyAlignment="1">
      <alignment vertical="center"/>
    </xf>
    <xf numFmtId="0" fontId="2" fillId="0" borderId="1" xfId="3"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3" applyFont="1" applyFill="1" applyBorder="1" applyAlignment="1">
      <alignment horizontal="left" vertical="center" wrapText="1"/>
    </xf>
    <xf numFmtId="0" fontId="2" fillId="0" borderId="5" xfId="3" applyFont="1" applyFill="1" applyBorder="1" applyAlignment="1">
      <alignment horizontal="left" vertical="center" wrapText="1"/>
    </xf>
    <xf numFmtId="0" fontId="2" fillId="0" borderId="2" xfId="3" applyFont="1" applyFill="1" applyBorder="1" applyAlignment="1">
      <alignment horizontal="left" vertical="top" wrapText="1"/>
    </xf>
    <xf numFmtId="0" fontId="2" fillId="0" borderId="6" xfId="3" applyFont="1" applyFill="1" applyBorder="1" applyAlignment="1">
      <alignment horizontal="left" vertical="top" wrapText="1"/>
    </xf>
    <xf numFmtId="0" fontId="2" fillId="0" borderId="5" xfId="3" applyFont="1" applyFill="1" applyBorder="1" applyAlignment="1">
      <alignment horizontal="left" vertical="top" wrapText="1"/>
    </xf>
    <xf numFmtId="0" fontId="3" fillId="4" borderId="2" xfId="3" applyFont="1" applyFill="1" applyBorder="1" applyAlignment="1">
      <alignment horizontal="center" vertical="center" wrapText="1"/>
    </xf>
    <xf numFmtId="0" fontId="3" fillId="4" borderId="5" xfId="3" applyFont="1" applyFill="1" applyBorder="1" applyAlignment="1">
      <alignment horizontal="center" vertical="center" wrapText="1"/>
    </xf>
    <xf numFmtId="0" fontId="2" fillId="0" borderId="6" xfId="3" applyFont="1" applyFill="1" applyBorder="1" applyAlignment="1">
      <alignment horizontal="left" vertical="center" wrapText="1"/>
    </xf>
    <xf numFmtId="0" fontId="2" fillId="0" borderId="1" xfId="3" applyFont="1" applyFill="1" applyBorder="1" applyAlignment="1">
      <alignment horizontal="left" vertical="center" wrapText="1"/>
    </xf>
    <xf numFmtId="0" fontId="12" fillId="2" borderId="5" xfId="3" applyFont="1" applyFill="1" applyBorder="1" applyAlignment="1">
      <alignment horizontal="center" vertical="center" wrapText="1"/>
    </xf>
    <xf numFmtId="0" fontId="12" fillId="3" borderId="1" xfId="3" applyFont="1" applyFill="1" applyBorder="1" applyAlignment="1">
      <alignment horizontal="center" vertical="center"/>
    </xf>
    <xf numFmtId="0" fontId="8" fillId="0" borderId="9"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8" fillId="0" borderId="10" xfId="3" applyFont="1" applyFill="1" applyBorder="1" applyAlignment="1">
      <alignment horizontal="center" vertical="center" wrapText="1"/>
    </xf>
    <xf numFmtId="0" fontId="8" fillId="0" borderId="8" xfId="3" applyFont="1" applyFill="1" applyBorder="1" applyAlignment="1">
      <alignment horizontal="center" vertical="center" wrapText="1"/>
    </xf>
    <xf numFmtId="0" fontId="8" fillId="0" borderId="0" xfId="3" applyFont="1" applyFill="1" applyBorder="1" applyAlignment="1">
      <alignment horizontal="center" vertical="center" wrapText="1"/>
    </xf>
    <xf numFmtId="0" fontId="8" fillId="0" borderId="11" xfId="3" applyFont="1" applyFill="1" applyBorder="1" applyAlignment="1">
      <alignment horizontal="center" vertical="center" wrapText="1"/>
    </xf>
    <xf numFmtId="0" fontId="8" fillId="0" borderId="12" xfId="3" applyFont="1" applyFill="1" applyBorder="1" applyAlignment="1">
      <alignment horizontal="center" vertical="center" wrapText="1"/>
    </xf>
    <xf numFmtId="0" fontId="8" fillId="0" borderId="4" xfId="3" applyFont="1" applyFill="1" applyBorder="1" applyAlignment="1">
      <alignment horizontal="center" vertical="center" wrapText="1"/>
    </xf>
    <xf numFmtId="0" fontId="8" fillId="0" borderId="13" xfId="3" applyFont="1" applyFill="1" applyBorder="1" applyAlignment="1">
      <alignment horizontal="center" vertical="center" wrapText="1"/>
    </xf>
    <xf numFmtId="0" fontId="2" fillId="0" borderId="1" xfId="3" applyFont="1" applyFill="1" applyBorder="1" applyAlignment="1">
      <alignment horizontal="left" vertical="center"/>
    </xf>
    <xf numFmtId="0" fontId="12" fillId="3" borderId="24" xfId="3" applyFont="1" applyFill="1" applyBorder="1" applyAlignment="1">
      <alignment horizontal="center" vertical="center"/>
    </xf>
    <xf numFmtId="0" fontId="12" fillId="3" borderId="25" xfId="3" applyFont="1" applyFill="1" applyBorder="1" applyAlignment="1">
      <alignment horizontal="center" vertical="center"/>
    </xf>
    <xf numFmtId="0" fontId="12" fillId="3" borderId="26" xfId="3" applyFont="1" applyFill="1" applyBorder="1" applyAlignment="1">
      <alignment horizontal="center" vertical="center"/>
    </xf>
    <xf numFmtId="0" fontId="12" fillId="3" borderId="23" xfId="3" applyFont="1" applyFill="1" applyBorder="1" applyAlignment="1">
      <alignment horizontal="center" vertical="center"/>
    </xf>
    <xf numFmtId="0" fontId="12" fillId="0" borderId="17" xfId="3"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2" fillId="3" borderId="14"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7"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3" applyFont="1" applyFill="1" applyBorder="1" applyAlignment="1">
      <alignment horizontal="center" vertical="top" wrapText="1"/>
    </xf>
    <xf numFmtId="0" fontId="2" fillId="0" borderId="6" xfId="3" applyFont="1" applyFill="1" applyBorder="1" applyAlignment="1">
      <alignment horizontal="center" vertical="top" wrapText="1"/>
    </xf>
    <xf numFmtId="0" fontId="2" fillId="0" borderId="5" xfId="3" applyFont="1" applyFill="1" applyBorder="1" applyAlignment="1">
      <alignment horizontal="center" vertical="top" wrapText="1"/>
    </xf>
    <xf numFmtId="0" fontId="8" fillId="0" borderId="20" xfId="3" applyFont="1" applyFill="1" applyBorder="1" applyAlignment="1">
      <alignment horizontal="center" vertical="center" wrapText="1"/>
    </xf>
    <xf numFmtId="0" fontId="8" fillId="0" borderId="21" xfId="3" applyFont="1" applyFill="1" applyBorder="1" applyAlignment="1">
      <alignment horizontal="center" vertical="center" wrapText="1"/>
    </xf>
    <xf numFmtId="0" fontId="8" fillId="0" borderId="22" xfId="3" applyFont="1" applyFill="1" applyBorder="1" applyAlignment="1">
      <alignment horizontal="center" vertical="center" wrapText="1"/>
    </xf>
    <xf numFmtId="0" fontId="2" fillId="0" borderId="14" xfId="3" applyFont="1" applyFill="1" applyBorder="1" applyAlignment="1">
      <alignment horizontal="left"/>
    </xf>
    <xf numFmtId="0" fontId="2" fillId="0" borderId="19" xfId="3" applyFont="1" applyFill="1" applyBorder="1" applyAlignment="1">
      <alignment horizontal="left"/>
    </xf>
    <xf numFmtId="0" fontId="2" fillId="0" borderId="7" xfId="3" applyFont="1" applyFill="1" applyBorder="1" applyAlignment="1">
      <alignment horizontal="left"/>
    </xf>
    <xf numFmtId="0" fontId="12" fillId="3" borderId="24"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23" xfId="0" applyFont="1" applyFill="1" applyBorder="1" applyAlignment="1">
      <alignment horizontal="center" vertical="center"/>
    </xf>
    <xf numFmtId="0" fontId="12" fillId="2" borderId="5"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17" xfId="3" applyFont="1" applyFill="1" applyBorder="1" applyAlignment="1">
      <alignment horizontal="center" vertical="center"/>
    </xf>
    <xf numFmtId="0" fontId="2" fillId="0" borderId="14" xfId="3" applyFont="1" applyFill="1" applyBorder="1" applyAlignment="1">
      <alignment horizontal="left" vertical="center"/>
    </xf>
    <xf numFmtId="0" fontId="2" fillId="0" borderId="19" xfId="3" applyFont="1" applyFill="1" applyBorder="1" applyAlignment="1">
      <alignment horizontal="left" vertical="center"/>
    </xf>
    <xf numFmtId="0" fontId="2" fillId="0" borderId="7" xfId="3" applyFont="1" applyFill="1" applyBorder="1" applyAlignment="1">
      <alignment horizontal="left" vertical="center"/>
    </xf>
    <xf numFmtId="0" fontId="2" fillId="0" borderId="2" xfId="3" applyFont="1" applyFill="1" applyBorder="1" applyAlignment="1">
      <alignment vertical="top" wrapText="1"/>
    </xf>
    <xf numFmtId="0" fontId="2" fillId="0" borderId="6" xfId="3" applyFont="1" applyFill="1" applyBorder="1" applyAlignment="1">
      <alignment vertical="top" wrapText="1"/>
    </xf>
    <xf numFmtId="0" fontId="2" fillId="0" borderId="5" xfId="3" applyFont="1" applyFill="1" applyBorder="1" applyAlignment="1">
      <alignment vertical="top" wrapText="1"/>
    </xf>
    <xf numFmtId="0" fontId="2" fillId="0" borderId="6"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12" fillId="3" borderId="16"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cellXfs>
  <cellStyles count="7">
    <cellStyle name="Euro" xfId="1"/>
    <cellStyle name="Millares 2" xfId="6"/>
    <cellStyle name="Normal" xfId="0" builtinId="0"/>
    <cellStyle name="Normal 2" xfId="2"/>
    <cellStyle name="Normal 3" xfId="3"/>
    <cellStyle name="Porcentaje" xfId="4" builtinId="5"/>
    <cellStyle name="Porcentaje 2" xfId="5"/>
  </cellStyles>
  <dxfs count="0"/>
  <tableStyles count="0" defaultTableStyle="TableStyleMedium2" defaultPivotStyle="PivotStyleLight16"/>
  <colors>
    <mruColors>
      <color rgb="FF3399FF"/>
      <color rgb="FFFFDD4F"/>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748392</xdr:colOff>
      <xdr:row>1</xdr:row>
      <xdr:rowOff>81642</xdr:rowOff>
    </xdr:from>
    <xdr:ext cx="748393" cy="658245"/>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243567"/>
          <a:ext cx="748393" cy="658245"/>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1006926</xdr:colOff>
      <xdr:row>1</xdr:row>
      <xdr:rowOff>90147</xdr:rowOff>
    </xdr:from>
    <xdr:to>
      <xdr:col>2</xdr:col>
      <xdr:colOff>748393</xdr:colOff>
      <xdr:row>5</xdr:row>
      <xdr:rowOff>95249</xdr:rowOff>
    </xdr:to>
    <xdr:pic>
      <xdr:nvPicPr>
        <xdr:cNvPr id="3" name="2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7426" y="267040"/>
          <a:ext cx="748393" cy="65824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1135859</xdr:colOff>
      <xdr:row>1</xdr:row>
      <xdr:rowOff>85727</xdr:rowOff>
    </xdr:from>
    <xdr:to>
      <xdr:col>2</xdr:col>
      <xdr:colOff>769141</xdr:colOff>
      <xdr:row>5</xdr:row>
      <xdr:rowOff>35719</xdr:rowOff>
    </xdr:to>
    <xdr:pic>
      <xdr:nvPicPr>
        <xdr:cNvPr id="2" name="1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9234" y="252415"/>
          <a:ext cx="769141" cy="616742"/>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17"/>
  <sheetViews>
    <sheetView showGridLines="0" tabSelected="1" zoomScale="70" zoomScaleNormal="70" workbookViewId="0">
      <pane ySplit="13" topLeftCell="A14" activePane="bottomLeft" state="frozen"/>
      <selection pane="bottomLeft" activeCell="H15" sqref="H15"/>
    </sheetView>
  </sheetViews>
  <sheetFormatPr baseColWidth="10" defaultColWidth="0" defaultRowHeight="12.75" zeroHeight="1" x14ac:dyDescent="0.2"/>
  <cols>
    <col min="1" max="1" width="3.42578125" style="7" customWidth="1"/>
    <col min="2" max="2" width="43.28515625" style="7" hidden="1" customWidth="1"/>
    <col min="3" max="3" width="32" style="59" customWidth="1"/>
    <col min="4" max="4" width="41.42578125" style="8" customWidth="1"/>
    <col min="5" max="5" width="31.28515625" style="13" customWidth="1"/>
    <col min="6" max="6" width="19.5703125" style="7" customWidth="1"/>
    <col min="7" max="7" width="21.7109375" style="7" customWidth="1"/>
    <col min="8" max="8" width="28.140625" style="7" customWidth="1"/>
    <col min="9" max="10" width="23.42578125" style="7" customWidth="1"/>
    <col min="11" max="11" width="21.42578125" style="7" customWidth="1"/>
    <col min="12" max="12" width="23.42578125" style="7" customWidth="1"/>
    <col min="13" max="13" width="13" style="7" customWidth="1"/>
    <col min="14" max="14" width="41.5703125" style="7" customWidth="1"/>
    <col min="15" max="15" width="44.42578125" style="7" customWidth="1"/>
    <col min="16" max="16" width="32.5703125" style="7" customWidth="1"/>
    <col min="17" max="17" width="3.85546875" style="7" customWidth="1"/>
    <col min="18" max="58" width="2.42578125" style="7" hidden="1" customWidth="1"/>
    <col min="59" max="60" width="1.85546875" style="7" hidden="1" customWidth="1"/>
    <col min="61" max="16384" width="9.140625" style="7" hidden="1"/>
  </cols>
  <sheetData>
    <row r="1" spans="1:16" ht="13.5" thickBot="1" x14ac:dyDescent="0.25"/>
    <row r="2" spans="1:16" ht="12.75" customHeight="1" x14ac:dyDescent="0.2">
      <c r="B2" s="113"/>
      <c r="C2" s="135" t="s">
        <v>70</v>
      </c>
      <c r="D2" s="136"/>
      <c r="E2" s="136"/>
      <c r="F2" s="136"/>
      <c r="G2" s="136"/>
      <c r="H2" s="136"/>
      <c r="I2" s="136"/>
      <c r="J2" s="136"/>
      <c r="K2" s="136"/>
      <c r="L2" s="136"/>
      <c r="M2" s="136"/>
      <c r="N2" s="137"/>
      <c r="O2" s="56"/>
      <c r="P2" s="56"/>
    </row>
    <row r="3" spans="1:16" ht="12.75" customHeight="1" x14ac:dyDescent="0.2">
      <c r="B3" s="112"/>
      <c r="C3" s="138"/>
      <c r="D3" s="139"/>
      <c r="E3" s="139"/>
      <c r="F3" s="139"/>
      <c r="G3" s="139"/>
      <c r="H3" s="139"/>
      <c r="I3" s="139"/>
      <c r="J3" s="139"/>
      <c r="K3" s="139"/>
      <c r="L3" s="139"/>
      <c r="M3" s="139"/>
      <c r="N3" s="140"/>
      <c r="O3" s="56"/>
      <c r="P3" s="56"/>
    </row>
    <row r="4" spans="1:16" ht="12.75" customHeight="1" x14ac:dyDescent="0.2">
      <c r="B4" s="112"/>
      <c r="C4" s="138"/>
      <c r="D4" s="139"/>
      <c r="E4" s="139"/>
      <c r="F4" s="139"/>
      <c r="G4" s="139"/>
      <c r="H4" s="139"/>
      <c r="I4" s="139"/>
      <c r="J4" s="139"/>
      <c r="K4" s="139"/>
      <c r="L4" s="139"/>
      <c r="M4" s="139"/>
      <c r="N4" s="140"/>
      <c r="O4" s="56"/>
      <c r="P4" s="56"/>
    </row>
    <row r="5" spans="1:16" ht="12.75" customHeight="1" x14ac:dyDescent="0.2">
      <c r="B5" s="112"/>
      <c r="C5" s="138"/>
      <c r="D5" s="139"/>
      <c r="E5" s="139"/>
      <c r="F5" s="139"/>
      <c r="G5" s="139"/>
      <c r="H5" s="139"/>
      <c r="I5" s="139"/>
      <c r="J5" s="139"/>
      <c r="K5" s="139"/>
      <c r="L5" s="139"/>
      <c r="M5" s="139"/>
      <c r="N5" s="140"/>
      <c r="O5" s="56"/>
      <c r="P5" s="56"/>
    </row>
    <row r="6" spans="1:16" ht="13.5" customHeight="1" thickBot="1" x14ac:dyDescent="0.25">
      <c r="B6" s="111"/>
      <c r="C6" s="141"/>
      <c r="D6" s="142"/>
      <c r="E6" s="142"/>
      <c r="F6" s="142"/>
      <c r="G6" s="142"/>
      <c r="H6" s="142"/>
      <c r="I6" s="142"/>
      <c r="J6" s="142"/>
      <c r="K6" s="142"/>
      <c r="L6" s="142"/>
      <c r="M6" s="142"/>
      <c r="N6" s="143"/>
      <c r="O6" s="56"/>
      <c r="P6" s="56"/>
    </row>
    <row r="7" spans="1:16" x14ac:dyDescent="0.2">
      <c r="C7" s="7"/>
      <c r="E7" s="7"/>
    </row>
    <row r="8" spans="1:16" ht="19.5" customHeight="1" x14ac:dyDescent="0.2">
      <c r="B8" s="110" t="s">
        <v>85</v>
      </c>
      <c r="C8" s="144" t="s">
        <v>86</v>
      </c>
      <c r="D8" s="144"/>
      <c r="E8" s="144"/>
      <c r="F8" s="144"/>
      <c r="G8" s="144"/>
      <c r="H8" s="144"/>
      <c r="I8" s="144"/>
      <c r="J8" s="144"/>
      <c r="K8" s="144"/>
      <c r="L8" s="144"/>
      <c r="M8" s="144"/>
      <c r="N8" s="144"/>
      <c r="O8" s="27"/>
      <c r="P8" s="27"/>
    </row>
    <row r="9" spans="1:16" ht="9.75" customHeight="1" x14ac:dyDescent="0.2">
      <c r="B9" s="109"/>
      <c r="C9" s="27"/>
      <c r="D9" s="27"/>
      <c r="E9" s="27"/>
      <c r="F9" s="27"/>
      <c r="G9" s="27"/>
      <c r="H9" s="27"/>
      <c r="I9" s="27"/>
    </row>
    <row r="10" spans="1:16" ht="8.25" customHeight="1" x14ac:dyDescent="0.2">
      <c r="B10" s="109"/>
      <c r="C10" s="27"/>
      <c r="D10" s="27"/>
      <c r="E10" s="27"/>
      <c r="F10" s="27"/>
      <c r="G10" s="27"/>
      <c r="H10" s="27"/>
      <c r="I10" s="27"/>
    </row>
    <row r="11" spans="1:16" ht="17.25" customHeight="1" x14ac:dyDescent="0.2">
      <c r="B11" s="145" t="s">
        <v>472</v>
      </c>
      <c r="C11" s="146"/>
      <c r="D11" s="146"/>
      <c r="E11" s="146"/>
      <c r="F11" s="146"/>
      <c r="G11" s="146"/>
      <c r="H11" s="146"/>
      <c r="I11" s="146"/>
      <c r="J11" s="134" t="s">
        <v>514</v>
      </c>
      <c r="K11" s="134"/>
      <c r="L11" s="134"/>
      <c r="M11" s="134"/>
      <c r="N11" s="134"/>
      <c r="O11" s="108"/>
      <c r="P11" s="108"/>
    </row>
    <row r="12" spans="1:16" ht="17.25" customHeight="1" x14ac:dyDescent="0.2">
      <c r="B12" s="147"/>
      <c r="C12" s="148"/>
      <c r="D12" s="148"/>
      <c r="E12" s="148"/>
      <c r="F12" s="148"/>
      <c r="G12" s="148"/>
      <c r="H12" s="148"/>
      <c r="I12" s="148"/>
      <c r="J12" s="133" t="s">
        <v>610</v>
      </c>
      <c r="K12" s="133"/>
      <c r="L12" s="133"/>
      <c r="M12" s="133"/>
      <c r="N12" s="129" t="s">
        <v>676</v>
      </c>
      <c r="O12" s="129" t="s">
        <v>677</v>
      </c>
      <c r="P12" s="129" t="s">
        <v>678</v>
      </c>
    </row>
    <row r="13" spans="1:16" ht="36.75" customHeight="1" x14ac:dyDescent="0.2">
      <c r="B13" s="107" t="s">
        <v>0</v>
      </c>
      <c r="C13" s="107" t="s">
        <v>1</v>
      </c>
      <c r="D13" s="107" t="s">
        <v>88</v>
      </c>
      <c r="E13" s="107" t="s">
        <v>87</v>
      </c>
      <c r="F13" s="107" t="s">
        <v>554</v>
      </c>
      <c r="G13" s="107" t="s">
        <v>555</v>
      </c>
      <c r="H13" s="107" t="s">
        <v>2</v>
      </c>
      <c r="I13" s="107" t="s">
        <v>556</v>
      </c>
      <c r="J13" s="107" t="s">
        <v>473</v>
      </c>
      <c r="K13" s="107" t="s">
        <v>474</v>
      </c>
      <c r="L13" s="107" t="s">
        <v>475</v>
      </c>
      <c r="M13" s="107" t="s">
        <v>476</v>
      </c>
      <c r="N13" s="130"/>
      <c r="O13" s="130"/>
      <c r="P13" s="130"/>
    </row>
    <row r="14" spans="1:16" ht="84.75" customHeight="1" x14ac:dyDescent="0.2">
      <c r="A14" s="13"/>
      <c r="B14" s="126" t="s">
        <v>462</v>
      </c>
      <c r="C14" s="15" t="s">
        <v>223</v>
      </c>
      <c r="D14" s="15" t="s">
        <v>340</v>
      </c>
      <c r="E14" s="64" t="s">
        <v>104</v>
      </c>
      <c r="F14" s="63">
        <v>43102</v>
      </c>
      <c r="G14" s="63">
        <v>43465</v>
      </c>
      <c r="H14" s="15" t="s">
        <v>206</v>
      </c>
      <c r="I14" s="63" t="s">
        <v>477</v>
      </c>
      <c r="J14" s="44" t="s">
        <v>599</v>
      </c>
      <c r="K14" s="34" t="s">
        <v>669</v>
      </c>
      <c r="L14" s="10"/>
      <c r="M14" s="10"/>
      <c r="N14" s="10"/>
      <c r="O14" s="10"/>
      <c r="P14" s="30"/>
    </row>
    <row r="15" spans="1:16" ht="81.75" customHeight="1" x14ac:dyDescent="0.2">
      <c r="A15" s="13"/>
      <c r="B15" s="127"/>
      <c r="C15" s="15" t="s">
        <v>371</v>
      </c>
      <c r="D15" s="15" t="s">
        <v>204</v>
      </c>
      <c r="E15" s="64" t="s">
        <v>104</v>
      </c>
      <c r="F15" s="63">
        <v>43102</v>
      </c>
      <c r="G15" s="63">
        <v>43465</v>
      </c>
      <c r="H15" s="15" t="s">
        <v>207</v>
      </c>
      <c r="I15" s="63" t="s">
        <v>478</v>
      </c>
      <c r="J15" s="64" t="s">
        <v>601</v>
      </c>
      <c r="K15" s="65" t="s">
        <v>670</v>
      </c>
      <c r="L15" s="10"/>
      <c r="M15" s="10"/>
      <c r="N15" s="10"/>
      <c r="O15" s="10"/>
      <c r="P15" s="30"/>
    </row>
    <row r="16" spans="1:16" ht="64.5" customHeight="1" x14ac:dyDescent="0.2">
      <c r="A16" s="13"/>
      <c r="B16" s="127"/>
      <c r="C16" s="15" t="s">
        <v>222</v>
      </c>
      <c r="D16" s="15" t="s">
        <v>339</v>
      </c>
      <c r="E16" s="64" t="s">
        <v>104</v>
      </c>
      <c r="F16" s="63">
        <v>43102</v>
      </c>
      <c r="G16" s="63">
        <v>43465</v>
      </c>
      <c r="H16" s="15" t="s">
        <v>208</v>
      </c>
      <c r="I16" s="63" t="s">
        <v>600</v>
      </c>
      <c r="J16" s="30" t="s">
        <v>602</v>
      </c>
      <c r="K16" s="44" t="s">
        <v>602</v>
      </c>
      <c r="L16" s="10"/>
      <c r="M16" s="10"/>
      <c r="N16" s="10"/>
      <c r="O16" s="10"/>
      <c r="P16" s="30"/>
    </row>
    <row r="17" spans="1:16" ht="89.25" customHeight="1" x14ac:dyDescent="0.2">
      <c r="A17" s="13"/>
      <c r="B17" s="127"/>
      <c r="C17" s="15" t="s">
        <v>209</v>
      </c>
      <c r="D17" s="15" t="s">
        <v>341</v>
      </c>
      <c r="E17" s="64" t="s">
        <v>104</v>
      </c>
      <c r="F17" s="63">
        <v>43102</v>
      </c>
      <c r="G17" s="63">
        <v>43465</v>
      </c>
      <c r="H17" s="15" t="s">
        <v>224</v>
      </c>
      <c r="I17" s="67">
        <v>0.2</v>
      </c>
      <c r="J17" s="64" t="s">
        <v>782</v>
      </c>
      <c r="K17" s="65" t="s">
        <v>783</v>
      </c>
      <c r="L17" s="10"/>
      <c r="M17" s="10"/>
      <c r="N17" s="10"/>
      <c r="O17" s="10"/>
      <c r="P17" s="60"/>
    </row>
    <row r="18" spans="1:16" ht="90" customHeight="1" x14ac:dyDescent="0.2">
      <c r="A18" s="13"/>
      <c r="B18" s="127"/>
      <c r="C18" s="15" t="s">
        <v>372</v>
      </c>
      <c r="D18" s="15" t="s">
        <v>210</v>
      </c>
      <c r="E18" s="64" t="s">
        <v>104</v>
      </c>
      <c r="F18" s="63">
        <v>43102</v>
      </c>
      <c r="G18" s="63">
        <v>43465</v>
      </c>
      <c r="H18" s="15" t="s">
        <v>211</v>
      </c>
      <c r="I18" s="62" t="s">
        <v>481</v>
      </c>
      <c r="J18" s="38" t="s">
        <v>603</v>
      </c>
      <c r="K18" s="34" t="s">
        <v>671</v>
      </c>
      <c r="L18" s="10"/>
      <c r="M18" s="10"/>
      <c r="N18" s="65"/>
      <c r="O18" s="10"/>
      <c r="P18" s="60"/>
    </row>
    <row r="19" spans="1:16" ht="64.5" customHeight="1" x14ac:dyDescent="0.2">
      <c r="A19" s="13"/>
      <c r="B19" s="127"/>
      <c r="C19" s="15" t="s">
        <v>604</v>
      </c>
      <c r="D19" s="15" t="s">
        <v>342</v>
      </c>
      <c r="E19" s="64" t="s">
        <v>104</v>
      </c>
      <c r="F19" s="63">
        <v>43102</v>
      </c>
      <c r="G19" s="63">
        <v>43465</v>
      </c>
      <c r="H19" s="15" t="s">
        <v>212</v>
      </c>
      <c r="I19" s="67" t="s">
        <v>605</v>
      </c>
      <c r="J19" s="44" t="s">
        <v>606</v>
      </c>
      <c r="K19" s="34" t="s">
        <v>672</v>
      </c>
      <c r="L19" s="10"/>
      <c r="M19" s="10"/>
      <c r="N19" s="10"/>
      <c r="O19" s="10"/>
      <c r="P19" s="60"/>
    </row>
    <row r="20" spans="1:16" ht="116.25" customHeight="1" x14ac:dyDescent="0.2">
      <c r="A20" s="13"/>
      <c r="B20" s="127"/>
      <c r="C20" s="15" t="s">
        <v>213</v>
      </c>
      <c r="D20" s="15" t="s">
        <v>343</v>
      </c>
      <c r="E20" s="64" t="s">
        <v>104</v>
      </c>
      <c r="F20" s="63">
        <v>43102</v>
      </c>
      <c r="G20" s="63">
        <v>43465</v>
      </c>
      <c r="H20" s="15" t="s">
        <v>214</v>
      </c>
      <c r="I20" s="106" t="s">
        <v>739</v>
      </c>
      <c r="J20" s="64" t="s">
        <v>607</v>
      </c>
      <c r="K20" s="65" t="s">
        <v>673</v>
      </c>
      <c r="L20" s="10"/>
      <c r="M20" s="10"/>
      <c r="N20" s="10"/>
      <c r="O20" s="10"/>
      <c r="P20" s="60"/>
    </row>
    <row r="21" spans="1:16" ht="83.25" customHeight="1" x14ac:dyDescent="0.2">
      <c r="A21" s="13"/>
      <c r="B21" s="127"/>
      <c r="C21" s="15" t="s">
        <v>215</v>
      </c>
      <c r="D21" s="15" t="s">
        <v>344</v>
      </c>
      <c r="E21" s="64" t="s">
        <v>104</v>
      </c>
      <c r="F21" s="63">
        <v>43102</v>
      </c>
      <c r="G21" s="63">
        <v>43465</v>
      </c>
      <c r="H21" s="15" t="s">
        <v>740</v>
      </c>
      <c r="I21" s="67" t="s">
        <v>479</v>
      </c>
      <c r="J21" s="44" t="s">
        <v>608</v>
      </c>
      <c r="K21" s="34" t="s">
        <v>674</v>
      </c>
      <c r="L21" s="10"/>
      <c r="M21" s="10"/>
      <c r="N21" s="10"/>
      <c r="O21" s="10"/>
      <c r="P21" s="60"/>
    </row>
    <row r="22" spans="1:16" ht="88.5" customHeight="1" x14ac:dyDescent="0.2">
      <c r="A22" s="13"/>
      <c r="B22" s="127"/>
      <c r="C22" s="15" t="s">
        <v>374</v>
      </c>
      <c r="D22" s="15" t="s">
        <v>345</v>
      </c>
      <c r="E22" s="64" t="s">
        <v>104</v>
      </c>
      <c r="F22" s="63">
        <v>43102</v>
      </c>
      <c r="G22" s="63">
        <v>43465</v>
      </c>
      <c r="H22" s="15" t="s">
        <v>216</v>
      </c>
      <c r="I22" s="70">
        <v>1</v>
      </c>
      <c r="J22" s="70">
        <v>0.2</v>
      </c>
      <c r="K22" s="70">
        <v>0.4</v>
      </c>
      <c r="L22" s="10"/>
      <c r="M22" s="10"/>
      <c r="N22" s="65" t="s">
        <v>786</v>
      </c>
      <c r="O22" s="65" t="s">
        <v>675</v>
      </c>
      <c r="P22" s="60"/>
    </row>
    <row r="23" spans="1:16" ht="116.25" customHeight="1" x14ac:dyDescent="0.2">
      <c r="A23" s="13"/>
      <c r="B23" s="127"/>
      <c r="C23" s="15" t="s">
        <v>217</v>
      </c>
      <c r="D23" s="15" t="s">
        <v>346</v>
      </c>
      <c r="E23" s="64" t="s">
        <v>104</v>
      </c>
      <c r="F23" s="63">
        <v>43102</v>
      </c>
      <c r="G23" s="63">
        <v>43465</v>
      </c>
      <c r="H23" s="15" t="s">
        <v>225</v>
      </c>
      <c r="I23" s="67">
        <v>0.9</v>
      </c>
      <c r="J23" s="61">
        <v>0.64</v>
      </c>
      <c r="K23" s="105">
        <v>0.73819999999999997</v>
      </c>
      <c r="L23" s="10"/>
      <c r="M23" s="10"/>
      <c r="N23" s="10"/>
      <c r="O23" s="10"/>
      <c r="P23" s="60"/>
    </row>
    <row r="24" spans="1:16" ht="72.75" customHeight="1" x14ac:dyDescent="0.2">
      <c r="A24" s="13"/>
      <c r="B24" s="127"/>
      <c r="C24" s="15" t="s">
        <v>218</v>
      </c>
      <c r="D24" s="15" t="s">
        <v>347</v>
      </c>
      <c r="E24" s="64" t="s">
        <v>104</v>
      </c>
      <c r="F24" s="63">
        <v>43102</v>
      </c>
      <c r="G24" s="63">
        <v>43465</v>
      </c>
      <c r="H24" s="15" t="s">
        <v>219</v>
      </c>
      <c r="I24" s="62">
        <v>1</v>
      </c>
      <c r="J24" s="44">
        <v>0</v>
      </c>
      <c r="K24" s="44">
        <v>0</v>
      </c>
      <c r="L24" s="10"/>
      <c r="M24" s="10"/>
      <c r="N24" s="64" t="s">
        <v>696</v>
      </c>
      <c r="O24" s="65" t="s">
        <v>784</v>
      </c>
      <c r="P24" s="60"/>
    </row>
    <row r="25" spans="1:16" ht="64.5" customHeight="1" x14ac:dyDescent="0.2">
      <c r="A25" s="13"/>
      <c r="B25" s="127"/>
      <c r="C25" s="15" t="s">
        <v>429</v>
      </c>
      <c r="D25" s="15" t="s">
        <v>19</v>
      </c>
      <c r="E25" s="64" t="s">
        <v>420</v>
      </c>
      <c r="F25" s="63">
        <v>43102</v>
      </c>
      <c r="G25" s="63">
        <v>43465</v>
      </c>
      <c r="H25" s="15" t="s">
        <v>20</v>
      </c>
      <c r="I25" s="62">
        <v>60</v>
      </c>
      <c r="J25" s="30">
        <v>22</v>
      </c>
      <c r="K25" s="44">
        <v>32</v>
      </c>
      <c r="L25" s="10"/>
      <c r="M25" s="10"/>
      <c r="N25" s="10"/>
      <c r="O25" s="10"/>
      <c r="P25" s="30"/>
    </row>
    <row r="26" spans="1:16" ht="81" customHeight="1" x14ac:dyDescent="0.2">
      <c r="A26" s="13"/>
      <c r="B26" s="127"/>
      <c r="C26" s="15" t="s">
        <v>612</v>
      </c>
      <c r="D26" s="15" t="s">
        <v>430</v>
      </c>
      <c r="E26" s="64" t="s">
        <v>420</v>
      </c>
      <c r="F26" s="63">
        <v>43102</v>
      </c>
      <c r="G26" s="63">
        <v>43465</v>
      </c>
      <c r="H26" s="15" t="s">
        <v>20</v>
      </c>
      <c r="I26" s="62">
        <v>40</v>
      </c>
      <c r="J26" s="30">
        <v>5</v>
      </c>
      <c r="K26" s="30">
        <v>8</v>
      </c>
      <c r="L26" s="10"/>
      <c r="M26" s="10"/>
      <c r="N26" s="10"/>
      <c r="O26" s="34" t="s">
        <v>752</v>
      </c>
      <c r="P26" s="30"/>
    </row>
    <row r="27" spans="1:16" ht="50.25" customHeight="1" x14ac:dyDescent="0.2">
      <c r="A27" s="13"/>
      <c r="B27" s="127"/>
      <c r="C27" s="15" t="s">
        <v>613</v>
      </c>
      <c r="D27" s="104" t="s">
        <v>431</v>
      </c>
      <c r="E27" s="64" t="s">
        <v>420</v>
      </c>
      <c r="F27" s="63">
        <v>43102</v>
      </c>
      <c r="G27" s="63">
        <v>43465</v>
      </c>
      <c r="H27" s="15" t="s">
        <v>20</v>
      </c>
      <c r="I27" s="62">
        <v>12</v>
      </c>
      <c r="J27" s="30">
        <v>1</v>
      </c>
      <c r="K27" s="30">
        <v>0</v>
      </c>
      <c r="L27" s="10"/>
      <c r="M27" s="10"/>
      <c r="N27" s="10"/>
      <c r="O27" s="34" t="s">
        <v>752</v>
      </c>
      <c r="P27" s="30"/>
    </row>
    <row r="28" spans="1:16" ht="66" customHeight="1" x14ac:dyDescent="0.2">
      <c r="B28" s="127"/>
      <c r="C28" s="103" t="s">
        <v>185</v>
      </c>
      <c r="D28" s="97" t="s">
        <v>186</v>
      </c>
      <c r="E28" s="100" t="s">
        <v>421</v>
      </c>
      <c r="F28" s="99">
        <v>43102</v>
      </c>
      <c r="G28" s="99">
        <v>43465</v>
      </c>
      <c r="H28" s="100" t="s">
        <v>72</v>
      </c>
      <c r="I28" s="102" t="s">
        <v>795</v>
      </c>
      <c r="J28" s="117" t="s">
        <v>796</v>
      </c>
      <c r="K28" s="118" t="s">
        <v>800</v>
      </c>
      <c r="L28" s="117"/>
      <c r="M28" s="10"/>
      <c r="N28" s="10"/>
      <c r="O28" s="34" t="s">
        <v>797</v>
      </c>
      <c r="P28" s="64"/>
    </row>
    <row r="29" spans="1:16" ht="97.5" customHeight="1" x14ac:dyDescent="0.2">
      <c r="B29" s="127"/>
      <c r="C29" s="101" t="s">
        <v>187</v>
      </c>
      <c r="D29" s="97" t="s">
        <v>188</v>
      </c>
      <c r="E29" s="100" t="s">
        <v>421</v>
      </c>
      <c r="F29" s="99">
        <v>43102</v>
      </c>
      <c r="G29" s="99">
        <v>43465</v>
      </c>
      <c r="H29" s="97" t="s">
        <v>189</v>
      </c>
      <c r="I29" s="98">
        <v>2</v>
      </c>
      <c r="J29" s="33">
        <v>0.2</v>
      </c>
      <c r="K29" s="33">
        <v>0.4</v>
      </c>
      <c r="L29" s="33"/>
      <c r="M29" s="10"/>
      <c r="N29" s="65" t="s">
        <v>798</v>
      </c>
      <c r="O29" s="65" t="s">
        <v>799</v>
      </c>
      <c r="P29" s="60"/>
    </row>
    <row r="30" spans="1:16" ht="69.75" customHeight="1" x14ac:dyDescent="0.2">
      <c r="A30" s="13"/>
      <c r="B30" s="127"/>
      <c r="C30" s="78" t="s">
        <v>107</v>
      </c>
      <c r="D30" s="124" t="s">
        <v>89</v>
      </c>
      <c r="E30" s="94" t="s">
        <v>422</v>
      </c>
      <c r="F30" s="94" t="s">
        <v>59</v>
      </c>
      <c r="G30" s="94" t="s">
        <v>60</v>
      </c>
      <c r="H30" s="55" t="s">
        <v>657</v>
      </c>
      <c r="I30" s="96">
        <v>0.99</v>
      </c>
      <c r="J30" s="61">
        <v>0.99980000000000002</v>
      </c>
      <c r="K30" s="61">
        <v>0.99950000000000006</v>
      </c>
      <c r="L30" s="10"/>
      <c r="M30" s="10"/>
      <c r="N30" s="10"/>
      <c r="O30" s="10"/>
      <c r="P30" s="60"/>
    </row>
    <row r="31" spans="1:16" ht="72" customHeight="1" x14ac:dyDescent="0.2">
      <c r="A31" s="13"/>
      <c r="B31" s="127"/>
      <c r="C31" s="78" t="s">
        <v>92</v>
      </c>
      <c r="D31" s="125"/>
      <c r="E31" s="94" t="s">
        <v>422</v>
      </c>
      <c r="F31" s="94" t="s">
        <v>59</v>
      </c>
      <c r="G31" s="94" t="s">
        <v>60</v>
      </c>
      <c r="H31" s="85" t="s">
        <v>93</v>
      </c>
      <c r="I31" s="96">
        <v>1</v>
      </c>
      <c r="J31" s="61">
        <v>1</v>
      </c>
      <c r="K31" s="61">
        <v>1</v>
      </c>
      <c r="L31" s="10"/>
      <c r="M31" s="10"/>
      <c r="N31" s="10"/>
      <c r="O31" s="10"/>
      <c r="P31" s="60"/>
    </row>
    <row r="32" spans="1:16" ht="57.75" customHeight="1" x14ac:dyDescent="0.2">
      <c r="A32" s="13"/>
      <c r="B32" s="127"/>
      <c r="C32" s="65" t="s">
        <v>108</v>
      </c>
      <c r="D32" s="15" t="s">
        <v>90</v>
      </c>
      <c r="E32" s="94" t="s">
        <v>422</v>
      </c>
      <c r="F32" s="94" t="s">
        <v>61</v>
      </c>
      <c r="G32" s="94" t="s">
        <v>61</v>
      </c>
      <c r="H32" s="55" t="s">
        <v>91</v>
      </c>
      <c r="I32" s="96">
        <v>0.9</v>
      </c>
      <c r="J32" s="61">
        <v>0.95</v>
      </c>
      <c r="K32" s="61">
        <v>0.93</v>
      </c>
      <c r="L32" s="10"/>
      <c r="M32" s="10"/>
      <c r="N32" s="10"/>
      <c r="O32" s="10"/>
      <c r="P32" s="60"/>
    </row>
    <row r="33" spans="1:16" ht="45.75" customHeight="1" x14ac:dyDescent="0.2">
      <c r="A33" s="13"/>
      <c r="B33" s="127"/>
      <c r="C33" s="80" t="s">
        <v>373</v>
      </c>
      <c r="D33" s="97" t="s">
        <v>427</v>
      </c>
      <c r="E33" s="64" t="s">
        <v>422</v>
      </c>
      <c r="F33" s="93">
        <v>43102</v>
      </c>
      <c r="G33" s="93">
        <v>43465</v>
      </c>
      <c r="H33" s="55" t="s">
        <v>62</v>
      </c>
      <c r="I33" s="93" t="s">
        <v>690</v>
      </c>
      <c r="J33" s="61">
        <v>3.1699999999999999E-2</v>
      </c>
      <c r="K33" s="61">
        <v>2.1100000000000001E-2</v>
      </c>
      <c r="L33" s="10"/>
      <c r="M33" s="10"/>
      <c r="N33" s="10"/>
      <c r="O33" s="10"/>
      <c r="P33" s="60"/>
    </row>
    <row r="34" spans="1:16" ht="123" customHeight="1" x14ac:dyDescent="0.2">
      <c r="A34" s="13"/>
      <c r="B34" s="127"/>
      <c r="C34" s="85" t="s">
        <v>109</v>
      </c>
      <c r="D34" s="55" t="s">
        <v>110</v>
      </c>
      <c r="E34" s="94" t="s">
        <v>422</v>
      </c>
      <c r="F34" s="94" t="s">
        <v>114</v>
      </c>
      <c r="G34" s="94" t="s">
        <v>115</v>
      </c>
      <c r="H34" s="55" t="s">
        <v>63</v>
      </c>
      <c r="I34" s="96">
        <v>1</v>
      </c>
      <c r="J34" s="61">
        <v>1</v>
      </c>
      <c r="K34" s="61">
        <v>1</v>
      </c>
      <c r="L34" s="10"/>
      <c r="M34" s="10"/>
      <c r="N34" s="10"/>
      <c r="O34" s="10"/>
      <c r="P34" s="60"/>
    </row>
    <row r="35" spans="1:16" ht="73.5" customHeight="1" x14ac:dyDescent="0.2">
      <c r="A35" s="13"/>
      <c r="B35" s="127"/>
      <c r="C35" s="85" t="s">
        <v>480</v>
      </c>
      <c r="D35" s="55" t="s">
        <v>111</v>
      </c>
      <c r="E35" s="94" t="s">
        <v>422</v>
      </c>
      <c r="F35" s="93">
        <v>43160</v>
      </c>
      <c r="G35" s="93">
        <v>43465</v>
      </c>
      <c r="H35" s="55" t="s">
        <v>112</v>
      </c>
      <c r="I35" s="93" t="s">
        <v>481</v>
      </c>
      <c r="J35" s="66">
        <v>3</v>
      </c>
      <c r="K35" s="66">
        <v>2</v>
      </c>
      <c r="L35" s="10"/>
      <c r="M35" s="10"/>
      <c r="N35" s="10"/>
      <c r="O35" s="10"/>
      <c r="P35" s="60"/>
    </row>
    <row r="36" spans="1:16" ht="144" customHeight="1" x14ac:dyDescent="0.2">
      <c r="A36" s="13"/>
      <c r="B36" s="127"/>
      <c r="C36" s="78" t="s">
        <v>94</v>
      </c>
      <c r="D36" s="15" t="s">
        <v>428</v>
      </c>
      <c r="E36" s="64" t="s">
        <v>422</v>
      </c>
      <c r="F36" s="64" t="s">
        <v>65</v>
      </c>
      <c r="G36" s="64" t="s">
        <v>65</v>
      </c>
      <c r="H36" s="15" t="s">
        <v>64</v>
      </c>
      <c r="I36" s="67">
        <v>1</v>
      </c>
      <c r="J36" s="61">
        <v>1</v>
      </c>
      <c r="K36" s="61">
        <v>1</v>
      </c>
      <c r="L36" s="10"/>
      <c r="M36" s="10"/>
      <c r="N36" s="10"/>
      <c r="O36" s="10"/>
      <c r="P36" s="60"/>
    </row>
    <row r="37" spans="1:16" ht="74.25" customHeight="1" x14ac:dyDescent="0.2">
      <c r="A37" s="13"/>
      <c r="B37" s="127"/>
      <c r="C37" s="78" t="s">
        <v>348</v>
      </c>
      <c r="D37" s="15" t="s">
        <v>73</v>
      </c>
      <c r="E37" s="64" t="s">
        <v>422</v>
      </c>
      <c r="F37" s="64" t="s">
        <v>96</v>
      </c>
      <c r="G37" s="63">
        <v>43464</v>
      </c>
      <c r="H37" s="78" t="s">
        <v>95</v>
      </c>
      <c r="I37" s="62">
        <v>2</v>
      </c>
      <c r="J37" s="61">
        <v>0.5</v>
      </c>
      <c r="K37" s="61">
        <v>0.5</v>
      </c>
      <c r="L37" s="10"/>
      <c r="M37" s="10"/>
      <c r="N37" s="69" t="s">
        <v>695</v>
      </c>
      <c r="O37" s="31" t="s">
        <v>695</v>
      </c>
      <c r="P37" s="60"/>
    </row>
    <row r="38" spans="1:16" ht="96" customHeight="1" x14ac:dyDescent="0.2">
      <c r="A38" s="13"/>
      <c r="B38" s="127"/>
      <c r="C38" s="15" t="s">
        <v>127</v>
      </c>
      <c r="D38" s="95" t="s">
        <v>97</v>
      </c>
      <c r="E38" s="94" t="s">
        <v>423</v>
      </c>
      <c r="F38" s="93" t="s">
        <v>126</v>
      </c>
      <c r="G38" s="93">
        <v>43465</v>
      </c>
      <c r="H38" s="85" t="s">
        <v>113</v>
      </c>
      <c r="I38" s="90">
        <v>7920</v>
      </c>
      <c r="J38" s="92">
        <v>1294</v>
      </c>
      <c r="K38" s="30">
        <v>464</v>
      </c>
      <c r="L38" s="10"/>
      <c r="M38" s="10"/>
      <c r="N38" s="10"/>
      <c r="O38" s="10"/>
      <c r="P38" s="60"/>
    </row>
    <row r="39" spans="1:16" ht="98.25" customHeight="1" x14ac:dyDescent="0.2">
      <c r="A39" s="13"/>
      <c r="B39" s="127"/>
      <c r="C39" s="65" t="s">
        <v>66</v>
      </c>
      <c r="D39" s="15" t="s">
        <v>98</v>
      </c>
      <c r="E39" s="64" t="s">
        <v>424</v>
      </c>
      <c r="F39" s="63">
        <v>43102</v>
      </c>
      <c r="G39" s="63">
        <v>43465</v>
      </c>
      <c r="H39" s="78" t="s">
        <v>99</v>
      </c>
      <c r="I39" s="90">
        <v>12</v>
      </c>
      <c r="J39" s="60">
        <v>3</v>
      </c>
      <c r="K39" s="30">
        <v>6</v>
      </c>
      <c r="L39" s="10"/>
      <c r="M39" s="10"/>
      <c r="N39" s="10"/>
      <c r="O39" s="10"/>
      <c r="P39" s="60"/>
    </row>
    <row r="40" spans="1:16" ht="123" customHeight="1" x14ac:dyDescent="0.2">
      <c r="A40" s="13"/>
      <c r="B40" s="127"/>
      <c r="C40" s="65" t="s">
        <v>659</v>
      </c>
      <c r="D40" s="15" t="s">
        <v>103</v>
      </c>
      <c r="E40" s="64" t="s">
        <v>424</v>
      </c>
      <c r="F40" s="63">
        <v>43102</v>
      </c>
      <c r="G40" s="63">
        <v>43465</v>
      </c>
      <c r="H40" s="15" t="s">
        <v>67</v>
      </c>
      <c r="I40" s="90" t="s">
        <v>482</v>
      </c>
      <c r="J40" s="60" t="s">
        <v>701</v>
      </c>
      <c r="K40" s="44" t="s">
        <v>702</v>
      </c>
      <c r="L40" s="10"/>
      <c r="M40" s="10"/>
      <c r="N40" s="65" t="s">
        <v>703</v>
      </c>
      <c r="O40" s="65" t="s">
        <v>704</v>
      </c>
      <c r="P40" s="64"/>
    </row>
    <row r="41" spans="1:16" ht="153.75" customHeight="1" x14ac:dyDescent="0.2">
      <c r="A41" s="13"/>
      <c r="B41" s="127"/>
      <c r="C41" s="65" t="s">
        <v>117</v>
      </c>
      <c r="D41" s="15" t="s">
        <v>100</v>
      </c>
      <c r="E41" s="64" t="s">
        <v>424</v>
      </c>
      <c r="F41" s="63">
        <v>43102</v>
      </c>
      <c r="G41" s="63">
        <v>43465</v>
      </c>
      <c r="H41" s="15" t="s">
        <v>68</v>
      </c>
      <c r="I41" s="90" t="s">
        <v>483</v>
      </c>
      <c r="J41" s="64" t="s">
        <v>706</v>
      </c>
      <c r="K41" s="64"/>
      <c r="L41" s="10"/>
      <c r="M41" s="10"/>
      <c r="N41" s="65"/>
      <c r="O41" s="65" t="s">
        <v>705</v>
      </c>
      <c r="P41" s="64"/>
    </row>
    <row r="42" spans="1:16" ht="168" customHeight="1" x14ac:dyDescent="0.2">
      <c r="A42" s="13"/>
      <c r="B42" s="127"/>
      <c r="C42" s="65" t="s">
        <v>116</v>
      </c>
      <c r="D42" s="15" t="s">
        <v>101</v>
      </c>
      <c r="E42" s="64" t="s">
        <v>424</v>
      </c>
      <c r="F42" s="63">
        <v>43221</v>
      </c>
      <c r="G42" s="63">
        <v>43465</v>
      </c>
      <c r="H42" s="15" t="s">
        <v>485</v>
      </c>
      <c r="I42" s="91">
        <v>1</v>
      </c>
      <c r="J42" s="60">
        <v>0</v>
      </c>
      <c r="K42" s="61">
        <v>1</v>
      </c>
      <c r="L42" s="10"/>
      <c r="M42" s="10"/>
      <c r="N42" s="65" t="s">
        <v>668</v>
      </c>
      <c r="O42" s="65"/>
      <c r="P42" s="64"/>
    </row>
    <row r="43" spans="1:16" ht="84.75" customHeight="1" x14ac:dyDescent="0.2">
      <c r="A43" s="13"/>
      <c r="B43" s="127"/>
      <c r="C43" s="65" t="s">
        <v>434</v>
      </c>
      <c r="D43" s="15" t="s">
        <v>102</v>
      </c>
      <c r="E43" s="64" t="s">
        <v>424</v>
      </c>
      <c r="F43" s="63">
        <v>43102</v>
      </c>
      <c r="G43" s="63">
        <v>43465</v>
      </c>
      <c r="H43" s="15" t="s">
        <v>69</v>
      </c>
      <c r="I43" s="90" t="s">
        <v>484</v>
      </c>
      <c r="J43" s="64" t="s">
        <v>708</v>
      </c>
      <c r="K43" s="64" t="s">
        <v>708</v>
      </c>
      <c r="L43" s="10"/>
      <c r="M43" s="10"/>
      <c r="N43" s="65" t="s">
        <v>707</v>
      </c>
      <c r="O43" s="65" t="s">
        <v>707</v>
      </c>
      <c r="P43" s="64"/>
    </row>
    <row r="44" spans="1:16" ht="156" customHeight="1" x14ac:dyDescent="0.2">
      <c r="A44" s="13"/>
      <c r="B44" s="127"/>
      <c r="C44" s="65" t="s">
        <v>435</v>
      </c>
      <c r="D44" s="89" t="s">
        <v>205</v>
      </c>
      <c r="E44" s="64" t="s">
        <v>424</v>
      </c>
      <c r="F44" s="63">
        <v>43102</v>
      </c>
      <c r="G44" s="63">
        <v>43465</v>
      </c>
      <c r="H44" s="15" t="s">
        <v>711</v>
      </c>
      <c r="I44" s="70">
        <v>1</v>
      </c>
      <c r="J44" s="74">
        <v>1</v>
      </c>
      <c r="K44" s="61">
        <v>1</v>
      </c>
      <c r="L44" s="10"/>
      <c r="M44" s="10"/>
      <c r="N44" s="65" t="s">
        <v>709</v>
      </c>
      <c r="O44" s="65" t="s">
        <v>710</v>
      </c>
      <c r="P44" s="64"/>
    </row>
    <row r="45" spans="1:16" ht="69.75" customHeight="1" x14ac:dyDescent="0.2">
      <c r="A45" s="13"/>
      <c r="B45" s="127"/>
      <c r="C45" s="78" t="s">
        <v>328</v>
      </c>
      <c r="D45" s="78" t="s">
        <v>334</v>
      </c>
      <c r="E45" s="87" t="s">
        <v>425</v>
      </c>
      <c r="F45" s="63">
        <v>43101</v>
      </c>
      <c r="G45" s="63">
        <v>43465</v>
      </c>
      <c r="H45" s="78" t="s">
        <v>781</v>
      </c>
      <c r="I45" s="67">
        <v>0.2</v>
      </c>
      <c r="J45" s="70">
        <v>6.2700000000000006E-2</v>
      </c>
      <c r="K45" s="72">
        <v>0.09</v>
      </c>
      <c r="L45" s="10"/>
      <c r="M45" s="10"/>
      <c r="N45" s="34" t="s">
        <v>775</v>
      </c>
      <c r="O45" s="34" t="s">
        <v>776</v>
      </c>
      <c r="P45" s="60"/>
    </row>
    <row r="46" spans="1:16" ht="77.25" customHeight="1" x14ac:dyDescent="0.2">
      <c r="A46" s="13"/>
      <c r="B46" s="127"/>
      <c r="C46" s="78" t="s">
        <v>204</v>
      </c>
      <c r="D46" s="78" t="s">
        <v>333</v>
      </c>
      <c r="E46" s="87" t="s">
        <v>425</v>
      </c>
      <c r="F46" s="63">
        <v>43101</v>
      </c>
      <c r="G46" s="63">
        <v>43465</v>
      </c>
      <c r="H46" s="78" t="s">
        <v>329</v>
      </c>
      <c r="I46" s="63" t="s">
        <v>486</v>
      </c>
      <c r="J46" s="64" t="s">
        <v>768</v>
      </c>
      <c r="K46" s="34" t="s">
        <v>769</v>
      </c>
      <c r="L46" s="10"/>
      <c r="M46" s="10"/>
      <c r="N46" s="34"/>
      <c r="O46" s="34"/>
      <c r="P46" s="60"/>
    </row>
    <row r="47" spans="1:16" ht="66.75" customHeight="1" x14ac:dyDescent="0.2">
      <c r="A47" s="13"/>
      <c r="B47" s="127"/>
      <c r="C47" s="78" t="s">
        <v>190</v>
      </c>
      <c r="D47" s="78" t="s">
        <v>338</v>
      </c>
      <c r="E47" s="87" t="s">
        <v>425</v>
      </c>
      <c r="F47" s="88">
        <v>43101</v>
      </c>
      <c r="G47" s="88">
        <v>43465</v>
      </c>
      <c r="H47" s="78" t="s">
        <v>191</v>
      </c>
      <c r="I47" s="88" t="s">
        <v>487</v>
      </c>
      <c r="J47" s="64" t="s">
        <v>770</v>
      </c>
      <c r="K47" s="34" t="s">
        <v>771</v>
      </c>
      <c r="L47" s="10"/>
      <c r="M47" s="10"/>
      <c r="N47" s="34"/>
      <c r="O47" s="34"/>
      <c r="P47" s="60"/>
    </row>
    <row r="48" spans="1:16" ht="69.75" customHeight="1" x14ac:dyDescent="0.2">
      <c r="A48" s="13"/>
      <c r="B48" s="127"/>
      <c r="C48" s="78" t="s">
        <v>203</v>
      </c>
      <c r="D48" s="85" t="s">
        <v>330</v>
      </c>
      <c r="E48" s="87" t="s">
        <v>425</v>
      </c>
      <c r="F48" s="77">
        <v>43101</v>
      </c>
      <c r="G48" s="77">
        <v>43465</v>
      </c>
      <c r="H48" s="85" t="s">
        <v>499</v>
      </c>
      <c r="I48" s="84">
        <v>1</v>
      </c>
      <c r="J48" s="70">
        <v>1</v>
      </c>
      <c r="K48" s="72">
        <v>1</v>
      </c>
      <c r="L48" s="10"/>
      <c r="M48" s="10"/>
      <c r="N48" s="34" t="s">
        <v>772</v>
      </c>
      <c r="O48" s="34"/>
      <c r="P48" s="60"/>
    </row>
    <row r="49" spans="1:16" ht="81.75" customHeight="1" x14ac:dyDescent="0.2">
      <c r="A49" s="13"/>
      <c r="B49" s="127"/>
      <c r="C49" s="81" t="s">
        <v>202</v>
      </c>
      <c r="D49" s="86" t="s">
        <v>335</v>
      </c>
      <c r="E49" s="87" t="s">
        <v>425</v>
      </c>
      <c r="F49" s="77">
        <v>43101</v>
      </c>
      <c r="G49" s="77">
        <v>43465</v>
      </c>
      <c r="H49" s="85" t="s">
        <v>488</v>
      </c>
      <c r="I49" s="84">
        <v>1</v>
      </c>
      <c r="J49" s="70">
        <v>0.1</v>
      </c>
      <c r="K49" s="72">
        <v>0.2</v>
      </c>
      <c r="L49" s="10"/>
      <c r="M49" s="10"/>
      <c r="N49" s="34"/>
      <c r="O49" s="34"/>
      <c r="P49" s="60"/>
    </row>
    <row r="50" spans="1:16" ht="45" customHeight="1" x14ac:dyDescent="0.2">
      <c r="A50" s="13"/>
      <c r="B50" s="127"/>
      <c r="C50" s="81" t="s">
        <v>199</v>
      </c>
      <c r="D50" s="86" t="s">
        <v>200</v>
      </c>
      <c r="E50" s="79" t="s">
        <v>425</v>
      </c>
      <c r="F50" s="77">
        <v>43101</v>
      </c>
      <c r="G50" s="77">
        <v>43465</v>
      </c>
      <c r="H50" s="85" t="s">
        <v>201</v>
      </c>
      <c r="I50" s="77" t="s">
        <v>489</v>
      </c>
      <c r="J50" s="70">
        <v>1</v>
      </c>
      <c r="K50" s="72">
        <v>1</v>
      </c>
      <c r="L50" s="10"/>
      <c r="M50" s="10"/>
      <c r="N50" s="34" t="s">
        <v>773</v>
      </c>
      <c r="O50" s="34"/>
      <c r="P50" s="60"/>
    </row>
    <row r="51" spans="1:16" ht="102.75" customHeight="1" x14ac:dyDescent="0.2">
      <c r="A51" s="13"/>
      <c r="B51" s="127"/>
      <c r="C51" s="81" t="s">
        <v>196</v>
      </c>
      <c r="D51" s="86" t="s">
        <v>467</v>
      </c>
      <c r="E51" s="79" t="s">
        <v>425</v>
      </c>
      <c r="F51" s="77">
        <v>43101</v>
      </c>
      <c r="G51" s="77">
        <v>43465</v>
      </c>
      <c r="H51" s="85" t="s">
        <v>490</v>
      </c>
      <c r="I51" s="82">
        <v>1</v>
      </c>
      <c r="J51" s="70">
        <v>0.1</v>
      </c>
      <c r="K51" s="72">
        <v>0.1</v>
      </c>
      <c r="L51" s="10"/>
      <c r="M51" s="10"/>
      <c r="N51" s="34"/>
      <c r="O51" s="34"/>
      <c r="P51" s="60"/>
    </row>
    <row r="52" spans="1:16" ht="101.25" customHeight="1" x14ac:dyDescent="0.2">
      <c r="A52" s="13"/>
      <c r="B52" s="127"/>
      <c r="C52" s="81" t="s">
        <v>197</v>
      </c>
      <c r="D52" s="80" t="s">
        <v>336</v>
      </c>
      <c r="E52" s="83" t="s">
        <v>425</v>
      </c>
      <c r="F52" s="77">
        <v>43101</v>
      </c>
      <c r="G52" s="77">
        <v>43465</v>
      </c>
      <c r="H52" s="78" t="s">
        <v>198</v>
      </c>
      <c r="I52" s="82">
        <v>1</v>
      </c>
      <c r="J52" s="70">
        <v>1</v>
      </c>
      <c r="K52" s="72">
        <v>1</v>
      </c>
      <c r="L52" s="10"/>
      <c r="M52" s="10"/>
      <c r="N52" s="34" t="s">
        <v>774</v>
      </c>
      <c r="O52" s="65" t="s">
        <v>778</v>
      </c>
      <c r="P52" s="60"/>
    </row>
    <row r="53" spans="1:16" ht="77.25" customHeight="1" x14ac:dyDescent="0.2">
      <c r="A53" s="13"/>
      <c r="B53" s="127"/>
      <c r="C53" s="81" t="s">
        <v>105</v>
      </c>
      <c r="D53" s="80" t="s">
        <v>780</v>
      </c>
      <c r="E53" s="83" t="s">
        <v>425</v>
      </c>
      <c r="F53" s="77">
        <v>43101</v>
      </c>
      <c r="G53" s="77">
        <v>43465</v>
      </c>
      <c r="H53" s="78" t="s">
        <v>331</v>
      </c>
      <c r="I53" s="84">
        <v>1</v>
      </c>
      <c r="J53" s="70">
        <v>0.1</v>
      </c>
      <c r="K53" s="72">
        <v>0.2</v>
      </c>
      <c r="L53" s="10"/>
      <c r="M53" s="10"/>
      <c r="N53" s="34"/>
      <c r="O53" s="34"/>
      <c r="P53" s="60"/>
    </row>
    <row r="54" spans="1:16" ht="102" customHeight="1" x14ac:dyDescent="0.2">
      <c r="A54" s="13"/>
      <c r="B54" s="127"/>
      <c r="C54" s="81" t="s">
        <v>192</v>
      </c>
      <c r="D54" s="80" t="s">
        <v>337</v>
      </c>
      <c r="E54" s="83" t="s">
        <v>425</v>
      </c>
      <c r="F54" s="77">
        <v>43101</v>
      </c>
      <c r="G54" s="77">
        <v>43465</v>
      </c>
      <c r="H54" s="78" t="s">
        <v>193</v>
      </c>
      <c r="I54" s="82" t="s">
        <v>777</v>
      </c>
      <c r="J54" s="70">
        <v>1</v>
      </c>
      <c r="K54" s="72">
        <v>1</v>
      </c>
      <c r="L54" s="10"/>
      <c r="M54" s="10"/>
      <c r="N54" s="34"/>
      <c r="O54" s="65" t="s">
        <v>779</v>
      </c>
      <c r="P54" s="60"/>
    </row>
    <row r="55" spans="1:16" ht="93" customHeight="1" x14ac:dyDescent="0.2">
      <c r="A55" s="13"/>
      <c r="B55" s="127"/>
      <c r="C55" s="81" t="s">
        <v>194</v>
      </c>
      <c r="D55" s="80" t="s">
        <v>332</v>
      </c>
      <c r="E55" s="79" t="s">
        <v>425</v>
      </c>
      <c r="F55" s="77">
        <v>43101</v>
      </c>
      <c r="G55" s="77">
        <v>43465</v>
      </c>
      <c r="H55" s="78" t="s">
        <v>195</v>
      </c>
      <c r="I55" s="77" t="s">
        <v>491</v>
      </c>
      <c r="J55" s="70">
        <v>1</v>
      </c>
      <c r="K55" s="72">
        <v>1</v>
      </c>
      <c r="L55" s="10"/>
      <c r="M55" s="10"/>
      <c r="N55" s="34"/>
      <c r="O55" s="34"/>
      <c r="P55" s="60"/>
    </row>
    <row r="56" spans="1:16" ht="77.25" customHeight="1" x14ac:dyDescent="0.2">
      <c r="A56" s="13"/>
      <c r="B56" s="127"/>
      <c r="C56" s="71" t="s">
        <v>82</v>
      </c>
      <c r="D56" s="15" t="s">
        <v>118</v>
      </c>
      <c r="E56" s="76" t="s">
        <v>426</v>
      </c>
      <c r="F56" s="63">
        <v>43102</v>
      </c>
      <c r="G56" s="63">
        <v>43465</v>
      </c>
      <c r="H56" s="15" t="s">
        <v>74</v>
      </c>
      <c r="I56" s="67">
        <v>1</v>
      </c>
      <c r="J56" s="32">
        <v>1</v>
      </c>
      <c r="K56" s="61">
        <v>1</v>
      </c>
      <c r="L56" s="10"/>
      <c r="M56" s="10"/>
      <c r="N56" s="10"/>
      <c r="O56" s="10"/>
      <c r="P56" s="60"/>
    </row>
    <row r="57" spans="1:16" ht="51.75" customHeight="1" x14ac:dyDescent="0.2">
      <c r="A57" s="13"/>
      <c r="B57" s="127"/>
      <c r="C57" s="71" t="s">
        <v>106</v>
      </c>
      <c r="D57" s="15" t="s">
        <v>119</v>
      </c>
      <c r="E57" s="76" t="s">
        <v>426</v>
      </c>
      <c r="F57" s="63">
        <v>43102</v>
      </c>
      <c r="G57" s="63">
        <v>43465</v>
      </c>
      <c r="H57" s="15" t="s">
        <v>468</v>
      </c>
      <c r="I57" s="67">
        <v>1</v>
      </c>
      <c r="J57" s="32">
        <v>0.45</v>
      </c>
      <c r="K57" s="61">
        <v>1</v>
      </c>
      <c r="L57" s="10"/>
      <c r="M57" s="10"/>
      <c r="N57" s="65" t="s">
        <v>658</v>
      </c>
      <c r="O57" s="65"/>
      <c r="P57" s="64"/>
    </row>
    <row r="58" spans="1:16" ht="49.5" customHeight="1" x14ac:dyDescent="0.2">
      <c r="A58" s="13"/>
      <c r="B58" s="127"/>
      <c r="C58" s="71" t="s">
        <v>432</v>
      </c>
      <c r="D58" s="15" t="s">
        <v>433</v>
      </c>
      <c r="E58" s="76" t="s">
        <v>426</v>
      </c>
      <c r="F58" s="63">
        <v>43102</v>
      </c>
      <c r="G58" s="63">
        <v>43465</v>
      </c>
      <c r="H58" s="15" t="s">
        <v>75</v>
      </c>
      <c r="I58" s="67">
        <v>1</v>
      </c>
      <c r="J58" s="32">
        <v>1</v>
      </c>
      <c r="K58" s="32">
        <v>1</v>
      </c>
      <c r="L58" s="10"/>
      <c r="M58" s="10"/>
      <c r="N58" s="10"/>
      <c r="O58" s="10"/>
      <c r="P58" s="64"/>
    </row>
    <row r="59" spans="1:16" ht="123.75" customHeight="1" x14ac:dyDescent="0.2">
      <c r="A59" s="13"/>
      <c r="B59" s="127"/>
      <c r="C59" s="71" t="s">
        <v>47</v>
      </c>
      <c r="D59" s="15" t="s">
        <v>439</v>
      </c>
      <c r="E59" s="76" t="s">
        <v>151</v>
      </c>
      <c r="F59" s="63">
        <v>43102</v>
      </c>
      <c r="G59" s="63">
        <v>43465</v>
      </c>
      <c r="H59" s="15" t="s">
        <v>133</v>
      </c>
      <c r="I59" s="62">
        <v>40</v>
      </c>
      <c r="J59" s="30">
        <v>17</v>
      </c>
      <c r="K59" s="30">
        <v>10</v>
      </c>
      <c r="L59" s="10"/>
      <c r="M59" s="10"/>
      <c r="N59" s="10"/>
      <c r="O59" s="10"/>
      <c r="P59" s="60"/>
    </row>
    <row r="60" spans="1:16" ht="116.25" customHeight="1" x14ac:dyDescent="0.2">
      <c r="A60" s="13"/>
      <c r="B60" s="127"/>
      <c r="C60" s="71" t="s">
        <v>48</v>
      </c>
      <c r="D60" s="15" t="s">
        <v>49</v>
      </c>
      <c r="E60" s="76" t="s">
        <v>151</v>
      </c>
      <c r="F60" s="63">
        <v>43102</v>
      </c>
      <c r="G60" s="63">
        <v>43465</v>
      </c>
      <c r="H60" s="15" t="s">
        <v>132</v>
      </c>
      <c r="I60" s="62">
        <v>40</v>
      </c>
      <c r="J60" s="30">
        <v>6</v>
      </c>
      <c r="K60" s="30">
        <v>16</v>
      </c>
      <c r="L60" s="10"/>
      <c r="M60" s="10"/>
      <c r="N60" s="10"/>
      <c r="O60" s="10"/>
      <c r="P60" s="60"/>
    </row>
    <row r="61" spans="1:16" ht="60" customHeight="1" x14ac:dyDescent="0.2">
      <c r="A61" s="13"/>
      <c r="B61" s="127"/>
      <c r="C61" s="71" t="s">
        <v>50</v>
      </c>
      <c r="D61" s="15" t="s">
        <v>50</v>
      </c>
      <c r="E61" s="76" t="s">
        <v>151</v>
      </c>
      <c r="F61" s="63">
        <v>43102</v>
      </c>
      <c r="G61" s="63">
        <v>43465</v>
      </c>
      <c r="H61" s="15" t="s">
        <v>492</v>
      </c>
      <c r="I61" s="62">
        <v>1</v>
      </c>
      <c r="J61" s="30">
        <v>0</v>
      </c>
      <c r="K61" s="30">
        <v>0</v>
      </c>
      <c r="L61" s="10"/>
      <c r="M61" s="10"/>
      <c r="N61" s="34" t="s">
        <v>641</v>
      </c>
      <c r="O61" s="34"/>
      <c r="P61" s="64"/>
    </row>
    <row r="62" spans="1:16" ht="89.25" customHeight="1" x14ac:dyDescent="0.2">
      <c r="A62" s="13"/>
      <c r="B62" s="127"/>
      <c r="C62" s="71" t="s">
        <v>51</v>
      </c>
      <c r="D62" s="15" t="s">
        <v>52</v>
      </c>
      <c r="E62" s="76" t="s">
        <v>151</v>
      </c>
      <c r="F62" s="63">
        <v>43102</v>
      </c>
      <c r="G62" s="63">
        <v>43465</v>
      </c>
      <c r="H62" s="15" t="s">
        <v>497</v>
      </c>
      <c r="I62" s="62" t="s">
        <v>493</v>
      </c>
      <c r="J62" s="30" t="s">
        <v>642</v>
      </c>
      <c r="K62" s="30">
        <v>0</v>
      </c>
      <c r="L62" s="10"/>
      <c r="M62" s="10"/>
      <c r="N62" s="34" t="s">
        <v>643</v>
      </c>
      <c r="O62" s="34"/>
      <c r="P62" s="64"/>
    </row>
    <row r="63" spans="1:16" ht="63.75" customHeight="1" x14ac:dyDescent="0.2">
      <c r="A63" s="13"/>
      <c r="B63" s="127"/>
      <c r="C63" s="71" t="s">
        <v>494</v>
      </c>
      <c r="D63" s="15" t="s">
        <v>53</v>
      </c>
      <c r="E63" s="76" t="s">
        <v>151</v>
      </c>
      <c r="F63" s="63">
        <v>43102</v>
      </c>
      <c r="G63" s="63">
        <v>43465</v>
      </c>
      <c r="H63" s="15" t="s">
        <v>498</v>
      </c>
      <c r="I63" s="62">
        <v>84</v>
      </c>
      <c r="J63" s="30">
        <v>89</v>
      </c>
      <c r="K63" s="30">
        <v>81</v>
      </c>
      <c r="L63" s="10"/>
      <c r="M63" s="10"/>
      <c r="N63" s="10"/>
      <c r="O63" s="10"/>
      <c r="P63" s="60"/>
    </row>
    <row r="64" spans="1:16" ht="49.5" customHeight="1" x14ac:dyDescent="0.2">
      <c r="A64" s="13"/>
      <c r="B64" s="127"/>
      <c r="C64" s="71" t="s">
        <v>54</v>
      </c>
      <c r="D64" s="15" t="s">
        <v>55</v>
      </c>
      <c r="E64" s="76" t="s">
        <v>151</v>
      </c>
      <c r="F64" s="63">
        <v>43102</v>
      </c>
      <c r="G64" s="63">
        <v>43465</v>
      </c>
      <c r="H64" s="15" t="s">
        <v>495</v>
      </c>
      <c r="I64" s="62">
        <v>150</v>
      </c>
      <c r="J64" s="30">
        <v>57</v>
      </c>
      <c r="K64" s="30">
        <v>0</v>
      </c>
      <c r="L64" s="10"/>
      <c r="M64" s="10"/>
      <c r="N64" s="10"/>
      <c r="O64" s="10"/>
      <c r="P64" s="60"/>
    </row>
    <row r="65" spans="1:16" ht="78.75" customHeight="1" x14ac:dyDescent="0.2">
      <c r="A65" s="13"/>
      <c r="B65" s="127"/>
      <c r="C65" s="71" t="s">
        <v>56</v>
      </c>
      <c r="D65" s="15" t="s">
        <v>440</v>
      </c>
      <c r="E65" s="76" t="s">
        <v>151</v>
      </c>
      <c r="F65" s="63">
        <v>43102</v>
      </c>
      <c r="G65" s="63" t="s">
        <v>57</v>
      </c>
      <c r="H65" s="15" t="s">
        <v>496</v>
      </c>
      <c r="I65" s="62">
        <v>3</v>
      </c>
      <c r="J65" s="30">
        <v>1</v>
      </c>
      <c r="K65" s="30">
        <v>3</v>
      </c>
      <c r="L65" s="10"/>
      <c r="M65" s="10"/>
      <c r="N65" s="10"/>
      <c r="O65" s="10"/>
      <c r="P65" s="60"/>
    </row>
    <row r="66" spans="1:16" ht="96" customHeight="1" x14ac:dyDescent="0.2">
      <c r="A66" s="13"/>
      <c r="B66" s="127"/>
      <c r="C66" s="71" t="s">
        <v>644</v>
      </c>
      <c r="D66" s="15" t="s">
        <v>500</v>
      </c>
      <c r="E66" s="76" t="s">
        <v>151</v>
      </c>
      <c r="F66" s="63">
        <v>43102</v>
      </c>
      <c r="G66" s="63">
        <v>43465</v>
      </c>
      <c r="H66" s="15" t="s">
        <v>502</v>
      </c>
      <c r="I66" s="62">
        <v>1</v>
      </c>
      <c r="J66" s="64" t="s">
        <v>645</v>
      </c>
      <c r="K66" s="44" t="s">
        <v>645</v>
      </c>
      <c r="L66" s="10"/>
      <c r="M66" s="10"/>
      <c r="N66" s="10"/>
      <c r="O66" s="10"/>
      <c r="P66" s="60"/>
    </row>
    <row r="67" spans="1:16" ht="66.75" customHeight="1" x14ac:dyDescent="0.2">
      <c r="A67" s="13"/>
      <c r="B67" s="128"/>
      <c r="C67" s="71" t="s">
        <v>58</v>
      </c>
      <c r="D67" s="15" t="s">
        <v>441</v>
      </c>
      <c r="E67" s="76" t="s">
        <v>151</v>
      </c>
      <c r="F67" s="63">
        <v>43102</v>
      </c>
      <c r="G67" s="63">
        <v>43465</v>
      </c>
      <c r="H67" s="15" t="s">
        <v>501</v>
      </c>
      <c r="I67" s="62">
        <v>6</v>
      </c>
      <c r="J67" s="30">
        <v>1</v>
      </c>
      <c r="K67" s="30">
        <v>2</v>
      </c>
      <c r="L67" s="10"/>
      <c r="M67" s="10"/>
      <c r="N67" s="10"/>
      <c r="O67" s="10"/>
      <c r="P67" s="60"/>
    </row>
    <row r="68" spans="1:16" ht="69" customHeight="1" x14ac:dyDescent="0.2">
      <c r="A68" s="13"/>
      <c r="B68" s="124" t="s">
        <v>350</v>
      </c>
      <c r="C68" s="65" t="s">
        <v>289</v>
      </c>
      <c r="D68" s="65" t="s">
        <v>290</v>
      </c>
      <c r="E68" s="64" t="s">
        <v>292</v>
      </c>
      <c r="F68" s="63">
        <v>43109</v>
      </c>
      <c r="G68" s="63">
        <v>43465</v>
      </c>
      <c r="H68" s="64" t="s">
        <v>291</v>
      </c>
      <c r="I68" s="67">
        <v>1</v>
      </c>
      <c r="J68" s="30">
        <v>0</v>
      </c>
      <c r="K68" s="32">
        <v>0.1</v>
      </c>
      <c r="L68" s="10"/>
      <c r="M68" s="10"/>
      <c r="N68" s="31" t="s">
        <v>647</v>
      </c>
      <c r="O68" s="31" t="s">
        <v>679</v>
      </c>
      <c r="P68" s="64"/>
    </row>
    <row r="69" spans="1:16" ht="60" customHeight="1" x14ac:dyDescent="0.2">
      <c r="A69" s="13"/>
      <c r="B69" s="131"/>
      <c r="C69" s="65" t="s">
        <v>767</v>
      </c>
      <c r="D69" s="65" t="s">
        <v>293</v>
      </c>
      <c r="E69" s="64" t="s">
        <v>292</v>
      </c>
      <c r="F69" s="63">
        <v>43109</v>
      </c>
      <c r="G69" s="63">
        <v>43465</v>
      </c>
      <c r="H69" s="15" t="s">
        <v>298</v>
      </c>
      <c r="I69" s="67">
        <v>1</v>
      </c>
      <c r="J69" s="32">
        <v>0.5</v>
      </c>
      <c r="K69" s="61">
        <v>0</v>
      </c>
      <c r="L69" s="10"/>
      <c r="M69" s="10"/>
      <c r="N69" s="34" t="s">
        <v>648</v>
      </c>
      <c r="O69" s="34" t="s">
        <v>765</v>
      </c>
      <c r="P69" s="44"/>
    </row>
    <row r="70" spans="1:16" ht="78.75" customHeight="1" x14ac:dyDescent="0.2">
      <c r="A70" s="13"/>
      <c r="B70" s="131"/>
      <c r="C70" s="65" t="s">
        <v>503</v>
      </c>
      <c r="D70" s="65" t="s">
        <v>294</v>
      </c>
      <c r="E70" s="64" t="s">
        <v>292</v>
      </c>
      <c r="F70" s="63">
        <v>43109</v>
      </c>
      <c r="G70" s="63">
        <v>43465</v>
      </c>
      <c r="H70" s="15" t="s">
        <v>504</v>
      </c>
      <c r="I70" s="62">
        <v>4</v>
      </c>
      <c r="J70" s="30">
        <v>0</v>
      </c>
      <c r="K70" s="30">
        <v>0</v>
      </c>
      <c r="L70" s="10"/>
      <c r="M70" s="10"/>
      <c r="N70" s="34" t="s">
        <v>649</v>
      </c>
      <c r="O70" s="34" t="s">
        <v>766</v>
      </c>
      <c r="P70" s="64"/>
    </row>
    <row r="71" spans="1:16" ht="45.75" customHeight="1" x14ac:dyDescent="0.2">
      <c r="A71" s="13"/>
      <c r="B71" s="131"/>
      <c r="C71" s="65" t="s">
        <v>295</v>
      </c>
      <c r="D71" s="65" t="s">
        <v>297</v>
      </c>
      <c r="E71" s="64" t="s">
        <v>292</v>
      </c>
      <c r="F71" s="63">
        <v>43109</v>
      </c>
      <c r="G71" s="63">
        <v>43169</v>
      </c>
      <c r="H71" s="15" t="s">
        <v>296</v>
      </c>
      <c r="I71" s="62">
        <v>1</v>
      </c>
      <c r="J71" s="32">
        <v>0.5</v>
      </c>
      <c r="K71" s="32">
        <v>0</v>
      </c>
      <c r="L71" s="10"/>
      <c r="M71" s="10"/>
      <c r="N71" s="34" t="s">
        <v>650</v>
      </c>
      <c r="O71" s="34" t="s">
        <v>680</v>
      </c>
      <c r="P71" s="64"/>
    </row>
    <row r="72" spans="1:16" ht="45.75" customHeight="1" x14ac:dyDescent="0.2">
      <c r="A72" s="13"/>
      <c r="B72" s="131"/>
      <c r="C72" s="65" t="s">
        <v>692</v>
      </c>
      <c r="D72" s="65" t="s">
        <v>691</v>
      </c>
      <c r="E72" s="64" t="s">
        <v>292</v>
      </c>
      <c r="F72" s="63">
        <v>43133</v>
      </c>
      <c r="G72" s="63">
        <v>43373</v>
      </c>
      <c r="H72" s="15" t="s">
        <v>693</v>
      </c>
      <c r="I72" s="62">
        <v>1</v>
      </c>
      <c r="J72" s="32">
        <v>0</v>
      </c>
      <c r="K72" s="32">
        <v>0</v>
      </c>
      <c r="L72" s="10"/>
      <c r="M72" s="10"/>
      <c r="N72" s="34"/>
      <c r="O72" s="34" t="s">
        <v>694</v>
      </c>
      <c r="P72" s="64"/>
    </row>
    <row r="73" spans="1:16" ht="45.75" customHeight="1" x14ac:dyDescent="0.2">
      <c r="A73" s="13"/>
      <c r="B73" s="131"/>
      <c r="C73" s="65" t="s">
        <v>572</v>
      </c>
      <c r="D73" s="65" t="s">
        <v>310</v>
      </c>
      <c r="E73" s="64" t="s">
        <v>120</v>
      </c>
      <c r="F73" s="63">
        <v>43160</v>
      </c>
      <c r="G73" s="63">
        <v>43235</v>
      </c>
      <c r="H73" s="15" t="s">
        <v>33</v>
      </c>
      <c r="I73" s="67">
        <v>1</v>
      </c>
      <c r="J73" s="61">
        <v>0</v>
      </c>
      <c r="K73" s="61">
        <v>1</v>
      </c>
      <c r="L73" s="10"/>
      <c r="M73" s="10"/>
      <c r="N73" s="65" t="s">
        <v>573</v>
      </c>
      <c r="O73" s="73"/>
      <c r="P73" s="60"/>
    </row>
    <row r="74" spans="1:16" ht="39" customHeight="1" x14ac:dyDescent="0.2">
      <c r="A74" s="13"/>
      <c r="B74" s="131"/>
      <c r="C74" s="65" t="s">
        <v>311</v>
      </c>
      <c r="D74" s="75" t="s">
        <v>34</v>
      </c>
      <c r="E74" s="64" t="s">
        <v>120</v>
      </c>
      <c r="F74" s="63">
        <v>43102</v>
      </c>
      <c r="G74" s="63">
        <v>43159</v>
      </c>
      <c r="H74" s="15" t="s">
        <v>35</v>
      </c>
      <c r="I74" s="67">
        <v>1</v>
      </c>
      <c r="J74" s="61">
        <v>1</v>
      </c>
      <c r="K74" s="61" t="s">
        <v>787</v>
      </c>
      <c r="L74" s="10"/>
      <c r="M74" s="10"/>
      <c r="N74" s="65" t="s">
        <v>574</v>
      </c>
      <c r="O74" s="73"/>
      <c r="P74" s="60"/>
    </row>
    <row r="75" spans="1:16" ht="33.75" customHeight="1" x14ac:dyDescent="0.2">
      <c r="A75" s="13"/>
      <c r="B75" s="131"/>
      <c r="C75" s="65" t="s">
        <v>311</v>
      </c>
      <c r="D75" s="65" t="s">
        <v>576</v>
      </c>
      <c r="E75" s="64" t="s">
        <v>120</v>
      </c>
      <c r="F75" s="63">
        <v>43102</v>
      </c>
      <c r="G75" s="63">
        <v>43131</v>
      </c>
      <c r="H75" s="15" t="s">
        <v>35</v>
      </c>
      <c r="I75" s="67">
        <v>1</v>
      </c>
      <c r="J75" s="74">
        <v>1</v>
      </c>
      <c r="K75" s="61" t="s">
        <v>787</v>
      </c>
      <c r="L75" s="10"/>
      <c r="M75" s="10"/>
      <c r="N75" s="65" t="s">
        <v>575</v>
      </c>
      <c r="O75" s="73"/>
      <c r="P75" s="60"/>
    </row>
    <row r="76" spans="1:16" ht="45.75" customHeight="1" x14ac:dyDescent="0.2">
      <c r="A76" s="13"/>
      <c r="B76" s="131"/>
      <c r="C76" s="65" t="s">
        <v>36</v>
      </c>
      <c r="D76" s="65" t="s">
        <v>37</v>
      </c>
      <c r="E76" s="64" t="s">
        <v>120</v>
      </c>
      <c r="F76" s="63" t="s">
        <v>315</v>
      </c>
      <c r="G76" s="63" t="s">
        <v>316</v>
      </c>
      <c r="H76" s="15" t="s">
        <v>590</v>
      </c>
      <c r="I76" s="62">
        <v>3</v>
      </c>
      <c r="J76" s="61">
        <v>0.33</v>
      </c>
      <c r="K76" s="61">
        <v>0.66</v>
      </c>
      <c r="L76" s="10"/>
      <c r="M76" s="10"/>
      <c r="N76" s="10"/>
      <c r="O76" s="10"/>
      <c r="P76" s="30"/>
    </row>
    <row r="77" spans="1:16" ht="41.25" customHeight="1" x14ac:dyDescent="0.2">
      <c r="A77" s="13"/>
      <c r="B77" s="131"/>
      <c r="C77" s="65" t="s">
        <v>38</v>
      </c>
      <c r="D77" s="65" t="s">
        <v>452</v>
      </c>
      <c r="E77" s="64" t="s">
        <v>120</v>
      </c>
      <c r="F77" s="63" t="s">
        <v>317</v>
      </c>
      <c r="G77" s="63" t="s">
        <v>318</v>
      </c>
      <c r="H77" s="15" t="s">
        <v>591</v>
      </c>
      <c r="I77" s="62">
        <v>2</v>
      </c>
      <c r="J77" s="61">
        <v>0.5</v>
      </c>
      <c r="K77" s="61">
        <v>1</v>
      </c>
      <c r="L77" s="10"/>
      <c r="M77" s="10"/>
      <c r="N77" s="65" t="s">
        <v>577</v>
      </c>
      <c r="O77" s="65"/>
      <c r="P77" s="64"/>
    </row>
    <row r="78" spans="1:16" ht="48.75" customHeight="1" x14ac:dyDescent="0.2">
      <c r="A78" s="13"/>
      <c r="B78" s="131"/>
      <c r="C78" s="65" t="s">
        <v>38</v>
      </c>
      <c r="D78" s="65" t="s">
        <v>39</v>
      </c>
      <c r="E78" s="64" t="s">
        <v>120</v>
      </c>
      <c r="F78" s="63">
        <v>43102</v>
      </c>
      <c r="G78" s="63">
        <v>43189</v>
      </c>
      <c r="H78" s="15" t="s">
        <v>35</v>
      </c>
      <c r="I78" s="62">
        <v>1</v>
      </c>
      <c r="J78" s="61">
        <v>1</v>
      </c>
      <c r="K78" s="61" t="s">
        <v>787</v>
      </c>
      <c r="L78" s="10"/>
      <c r="M78" s="10"/>
      <c r="N78" s="65" t="s">
        <v>578</v>
      </c>
      <c r="O78" s="65"/>
      <c r="P78" s="64"/>
    </row>
    <row r="79" spans="1:16" ht="49.5" customHeight="1" x14ac:dyDescent="0.2">
      <c r="A79" s="13"/>
      <c r="B79" s="131"/>
      <c r="C79" s="65" t="s">
        <v>40</v>
      </c>
      <c r="D79" s="65" t="s">
        <v>453</v>
      </c>
      <c r="E79" s="64" t="s">
        <v>120</v>
      </c>
      <c r="F79" s="63" t="s">
        <v>315</v>
      </c>
      <c r="G79" s="63" t="s">
        <v>316</v>
      </c>
      <c r="H79" s="15" t="s">
        <v>505</v>
      </c>
      <c r="I79" s="62">
        <v>3</v>
      </c>
      <c r="J79" s="61">
        <v>0.33</v>
      </c>
      <c r="K79" s="61">
        <v>0.66</v>
      </c>
      <c r="L79" s="10"/>
      <c r="M79" s="10"/>
      <c r="N79" s="10"/>
      <c r="O79" s="10"/>
      <c r="P79" s="30"/>
    </row>
    <row r="80" spans="1:16" ht="61.5" customHeight="1" x14ac:dyDescent="0.2">
      <c r="A80" s="13"/>
      <c r="B80" s="131"/>
      <c r="C80" s="65" t="s">
        <v>312</v>
      </c>
      <c r="D80" s="65" t="s">
        <v>454</v>
      </c>
      <c r="E80" s="64" t="s">
        <v>120</v>
      </c>
      <c r="F80" s="63" t="s">
        <v>317</v>
      </c>
      <c r="G80" s="63" t="s">
        <v>318</v>
      </c>
      <c r="H80" s="15" t="s">
        <v>592</v>
      </c>
      <c r="I80" s="62">
        <v>2</v>
      </c>
      <c r="J80" s="61">
        <v>0.5</v>
      </c>
      <c r="K80" s="61">
        <v>0.8</v>
      </c>
      <c r="L80" s="10"/>
      <c r="M80" s="10"/>
      <c r="N80" s="10"/>
      <c r="O80" s="10"/>
      <c r="P80" s="30"/>
    </row>
    <row r="81" spans="1:16" ht="58.5" customHeight="1" x14ac:dyDescent="0.2">
      <c r="A81" s="13"/>
      <c r="B81" s="131"/>
      <c r="C81" s="65" t="s">
        <v>313</v>
      </c>
      <c r="D81" s="65" t="s">
        <v>41</v>
      </c>
      <c r="E81" s="64" t="s">
        <v>120</v>
      </c>
      <c r="F81" s="63" t="s">
        <v>319</v>
      </c>
      <c r="G81" s="63" t="s">
        <v>320</v>
      </c>
      <c r="H81" s="15" t="s">
        <v>506</v>
      </c>
      <c r="I81" s="62">
        <v>4</v>
      </c>
      <c r="J81" s="61">
        <v>0.25</v>
      </c>
      <c r="K81" s="61">
        <v>0.5</v>
      </c>
      <c r="L81" s="10"/>
      <c r="M81" s="10"/>
      <c r="N81" s="10"/>
      <c r="O81" s="10"/>
      <c r="P81" s="30"/>
    </row>
    <row r="82" spans="1:16" ht="62.25" customHeight="1" x14ac:dyDescent="0.2">
      <c r="A82" s="13"/>
      <c r="B82" s="131"/>
      <c r="C82" s="65" t="s">
        <v>40</v>
      </c>
      <c r="D82" s="65" t="s">
        <v>455</v>
      </c>
      <c r="E82" s="64" t="s">
        <v>120</v>
      </c>
      <c r="F82" s="63" t="s">
        <v>315</v>
      </c>
      <c r="G82" s="63" t="s">
        <v>316</v>
      </c>
      <c r="H82" s="15" t="s">
        <v>76</v>
      </c>
      <c r="I82" s="62">
        <v>3</v>
      </c>
      <c r="J82" s="61">
        <v>0.33</v>
      </c>
      <c r="K82" s="61">
        <v>1</v>
      </c>
      <c r="L82" s="10"/>
      <c r="M82" s="10"/>
      <c r="N82" s="10"/>
      <c r="O82" s="10"/>
      <c r="P82" s="30"/>
    </row>
    <row r="83" spans="1:16" ht="46.5" customHeight="1" x14ac:dyDescent="0.2">
      <c r="A83" s="13"/>
      <c r="B83" s="131"/>
      <c r="C83" s="65" t="s">
        <v>312</v>
      </c>
      <c r="D83" s="65" t="s">
        <v>456</v>
      </c>
      <c r="E83" s="64" t="s">
        <v>120</v>
      </c>
      <c r="F83" s="63" t="s">
        <v>317</v>
      </c>
      <c r="G83" s="63" t="s">
        <v>317</v>
      </c>
      <c r="H83" s="15" t="s">
        <v>593</v>
      </c>
      <c r="I83" s="62">
        <v>2</v>
      </c>
      <c r="J83" s="61">
        <v>0.5</v>
      </c>
      <c r="K83" s="61">
        <v>1</v>
      </c>
      <c r="L83" s="10"/>
      <c r="M83" s="10"/>
      <c r="N83" s="10"/>
      <c r="O83" s="10"/>
      <c r="P83" s="30"/>
    </row>
    <row r="84" spans="1:16" ht="61.5" customHeight="1" x14ac:dyDescent="0.2">
      <c r="A84" s="13"/>
      <c r="B84" s="131"/>
      <c r="C84" s="65" t="s">
        <v>313</v>
      </c>
      <c r="D84" s="65" t="s">
        <v>457</v>
      </c>
      <c r="E84" s="64" t="s">
        <v>120</v>
      </c>
      <c r="F84" s="63" t="s">
        <v>319</v>
      </c>
      <c r="G84" s="63" t="s">
        <v>320</v>
      </c>
      <c r="H84" s="15" t="s">
        <v>594</v>
      </c>
      <c r="I84" s="62">
        <v>4</v>
      </c>
      <c r="J84" s="61">
        <v>0.25</v>
      </c>
      <c r="K84" s="61">
        <v>1</v>
      </c>
      <c r="L84" s="10"/>
      <c r="M84" s="10"/>
      <c r="N84" s="10"/>
      <c r="O84" s="10"/>
      <c r="P84" s="30"/>
    </row>
    <row r="85" spans="1:16" ht="67.5" customHeight="1" x14ac:dyDescent="0.2">
      <c r="A85" s="13"/>
      <c r="B85" s="131"/>
      <c r="C85" s="65" t="s">
        <v>581</v>
      </c>
      <c r="D85" s="65" t="s">
        <v>314</v>
      </c>
      <c r="E85" s="64" t="s">
        <v>120</v>
      </c>
      <c r="F85" s="63">
        <v>43102</v>
      </c>
      <c r="G85" s="63">
        <v>43465</v>
      </c>
      <c r="H85" s="15" t="s">
        <v>507</v>
      </c>
      <c r="I85" s="62">
        <v>8</v>
      </c>
      <c r="J85" s="61">
        <v>0.18</v>
      </c>
      <c r="K85" s="61">
        <v>0.26</v>
      </c>
      <c r="L85" s="10"/>
      <c r="M85" s="10"/>
      <c r="N85" s="65" t="s">
        <v>596</v>
      </c>
      <c r="O85" s="69"/>
      <c r="P85" s="64"/>
    </row>
    <row r="86" spans="1:16" ht="84.75" customHeight="1" x14ac:dyDescent="0.2">
      <c r="A86" s="13"/>
      <c r="B86" s="131"/>
      <c r="C86" s="65" t="s">
        <v>579</v>
      </c>
      <c r="D86" s="65" t="s">
        <v>42</v>
      </c>
      <c r="E86" s="64" t="s">
        <v>120</v>
      </c>
      <c r="F86" s="63">
        <v>43102</v>
      </c>
      <c r="G86" s="63">
        <v>43465</v>
      </c>
      <c r="H86" s="15" t="s">
        <v>597</v>
      </c>
      <c r="I86" s="62">
        <v>4</v>
      </c>
      <c r="J86" s="61">
        <f>1/4</f>
        <v>0.25</v>
      </c>
      <c r="K86" s="61">
        <v>0.5</v>
      </c>
      <c r="L86" s="10"/>
      <c r="M86" s="10"/>
      <c r="N86" s="65" t="s">
        <v>595</v>
      </c>
      <c r="O86" s="69"/>
      <c r="P86" s="30"/>
    </row>
    <row r="87" spans="1:16" ht="62.25" customHeight="1" x14ac:dyDescent="0.2">
      <c r="A87" s="13"/>
      <c r="B87" s="125"/>
      <c r="C87" s="65" t="s">
        <v>43</v>
      </c>
      <c r="D87" s="65" t="s">
        <v>44</v>
      </c>
      <c r="E87" s="64" t="s">
        <v>120</v>
      </c>
      <c r="F87" s="63">
        <v>43102</v>
      </c>
      <c r="G87" s="63">
        <v>43465</v>
      </c>
      <c r="H87" s="15" t="s">
        <v>45</v>
      </c>
      <c r="I87" s="67">
        <v>1</v>
      </c>
      <c r="J87" s="61">
        <v>0</v>
      </c>
      <c r="K87" s="61">
        <v>1</v>
      </c>
      <c r="L87" s="10"/>
      <c r="M87" s="10"/>
      <c r="N87" s="65" t="s">
        <v>580</v>
      </c>
      <c r="O87" s="69"/>
      <c r="P87" s="64"/>
    </row>
    <row r="88" spans="1:16" ht="68.25" customHeight="1" x14ac:dyDescent="0.2">
      <c r="A88" s="13"/>
      <c r="B88" s="132" t="s">
        <v>463</v>
      </c>
      <c r="C88" s="71" t="s">
        <v>682</v>
      </c>
      <c r="D88" s="71" t="s">
        <v>652</v>
      </c>
      <c r="E88" s="64" t="s">
        <v>121</v>
      </c>
      <c r="F88" s="63">
        <v>43109</v>
      </c>
      <c r="G88" s="63">
        <v>43465</v>
      </c>
      <c r="H88" s="15" t="s">
        <v>71</v>
      </c>
      <c r="I88" s="67">
        <v>1</v>
      </c>
      <c r="J88" s="70">
        <v>0.37</v>
      </c>
      <c r="K88" s="72">
        <v>0.42</v>
      </c>
      <c r="L88" s="10"/>
      <c r="M88" s="10"/>
      <c r="N88" s="69" t="s">
        <v>655</v>
      </c>
      <c r="O88" s="69" t="s">
        <v>683</v>
      </c>
      <c r="P88" s="64"/>
    </row>
    <row r="89" spans="1:16" ht="71.25" customHeight="1" x14ac:dyDescent="0.2">
      <c r="A89" s="13"/>
      <c r="B89" s="132"/>
      <c r="C89" s="71" t="s">
        <v>651</v>
      </c>
      <c r="D89" s="71" t="s">
        <v>122</v>
      </c>
      <c r="E89" s="64" t="s">
        <v>121</v>
      </c>
      <c r="F89" s="63">
        <v>43109</v>
      </c>
      <c r="G89" s="63">
        <v>43465</v>
      </c>
      <c r="H89" s="15" t="s">
        <v>508</v>
      </c>
      <c r="I89" s="67">
        <v>1</v>
      </c>
      <c r="J89" s="64" t="s">
        <v>653</v>
      </c>
      <c r="K89" s="44" t="s">
        <v>751</v>
      </c>
      <c r="L89" s="10"/>
      <c r="M89" s="10"/>
      <c r="N89" s="65" t="s">
        <v>654</v>
      </c>
      <c r="O89" s="65" t="s">
        <v>681</v>
      </c>
      <c r="P89" s="64"/>
    </row>
    <row r="90" spans="1:16" ht="54" customHeight="1" x14ac:dyDescent="0.2">
      <c r="A90" s="13"/>
      <c r="B90" s="124" t="s">
        <v>464</v>
      </c>
      <c r="C90" s="15" t="s">
        <v>23</v>
      </c>
      <c r="D90" s="15" t="s">
        <v>24</v>
      </c>
      <c r="E90" s="64" t="s">
        <v>123</v>
      </c>
      <c r="F90" s="63">
        <v>43132</v>
      </c>
      <c r="G90" s="63">
        <v>43190</v>
      </c>
      <c r="H90" s="15" t="s">
        <v>29</v>
      </c>
      <c r="I90" s="114">
        <v>70</v>
      </c>
      <c r="J90" s="66">
        <v>30</v>
      </c>
      <c r="K90" s="50">
        <v>72</v>
      </c>
      <c r="L90" s="30"/>
      <c r="M90" s="10"/>
      <c r="N90" s="10"/>
      <c r="O90" s="10"/>
      <c r="P90" s="30"/>
    </row>
    <row r="91" spans="1:16" ht="88.5" customHeight="1" x14ac:dyDescent="0.2">
      <c r="A91" s="13"/>
      <c r="B91" s="131"/>
      <c r="C91" s="15" t="s">
        <v>458</v>
      </c>
      <c r="D91" s="15" t="s">
        <v>25</v>
      </c>
      <c r="E91" s="64" t="s">
        <v>123</v>
      </c>
      <c r="F91" s="63">
        <v>43132</v>
      </c>
      <c r="G91" s="63">
        <v>43220</v>
      </c>
      <c r="H91" s="15" t="s">
        <v>30</v>
      </c>
      <c r="I91" s="67">
        <v>1</v>
      </c>
      <c r="J91" s="61">
        <f>71/75</f>
        <v>0.94666666666666666</v>
      </c>
      <c r="K91" s="61">
        <v>1</v>
      </c>
      <c r="L91" s="10"/>
      <c r="M91" s="10"/>
      <c r="N91" s="10"/>
      <c r="O91" s="10"/>
      <c r="P91" s="30"/>
    </row>
    <row r="92" spans="1:16" ht="93.75" customHeight="1" x14ac:dyDescent="0.2">
      <c r="A92" s="13"/>
      <c r="B92" s="131"/>
      <c r="C92" s="65" t="s">
        <v>509</v>
      </c>
      <c r="D92" s="15" t="s">
        <v>26</v>
      </c>
      <c r="E92" s="64" t="s">
        <v>123</v>
      </c>
      <c r="F92" s="63">
        <v>43160</v>
      </c>
      <c r="G92" s="63">
        <v>43343</v>
      </c>
      <c r="H92" s="15" t="s">
        <v>31</v>
      </c>
      <c r="I92" s="62">
        <v>60</v>
      </c>
      <c r="J92" s="116">
        <v>22</v>
      </c>
      <c r="K92" s="116">
        <v>181</v>
      </c>
      <c r="L92" s="10"/>
      <c r="M92" s="10"/>
      <c r="N92" s="10"/>
      <c r="O92" s="60" t="s">
        <v>736</v>
      </c>
      <c r="P92" s="30"/>
    </row>
    <row r="93" spans="1:16" ht="86.25" customHeight="1" x14ac:dyDescent="0.2">
      <c r="A93" s="13"/>
      <c r="B93" s="131"/>
      <c r="C93" s="15" t="s">
        <v>27</v>
      </c>
      <c r="D93" s="15" t="s">
        <v>28</v>
      </c>
      <c r="E93" s="64" t="s">
        <v>123</v>
      </c>
      <c r="F93" s="63">
        <v>43344</v>
      </c>
      <c r="G93" s="63">
        <v>43373</v>
      </c>
      <c r="H93" s="15" t="s">
        <v>510</v>
      </c>
      <c r="I93" s="62">
        <v>16</v>
      </c>
      <c r="J93" s="115">
        <v>0.125</v>
      </c>
      <c r="K93" s="61">
        <v>1</v>
      </c>
      <c r="L93" s="10"/>
      <c r="M93" s="10"/>
      <c r="N93" s="10"/>
      <c r="O93" s="10"/>
      <c r="P93" s="30"/>
    </row>
    <row r="94" spans="1:16" ht="81.75" customHeight="1" x14ac:dyDescent="0.2">
      <c r="A94" s="13"/>
      <c r="B94" s="125"/>
      <c r="C94" s="65" t="s">
        <v>459</v>
      </c>
      <c r="D94" s="65" t="s">
        <v>460</v>
      </c>
      <c r="E94" s="64" t="s">
        <v>123</v>
      </c>
      <c r="F94" s="63">
        <v>43374</v>
      </c>
      <c r="G94" s="63">
        <v>43465</v>
      </c>
      <c r="H94" s="15" t="s">
        <v>32</v>
      </c>
      <c r="I94" s="67">
        <v>1</v>
      </c>
      <c r="J94" s="61">
        <v>0</v>
      </c>
      <c r="K94" s="61">
        <v>0</v>
      </c>
      <c r="L94" s="10"/>
      <c r="M94" s="10"/>
      <c r="N94" s="10"/>
      <c r="O94" s="10"/>
      <c r="P94" s="30"/>
    </row>
    <row r="95" spans="1:16" ht="53.25" customHeight="1" x14ac:dyDescent="0.2">
      <c r="A95" s="13"/>
      <c r="B95" s="126" t="s">
        <v>465</v>
      </c>
      <c r="C95" s="65" t="s">
        <v>444</v>
      </c>
      <c r="D95" s="65" t="s">
        <v>446</v>
      </c>
      <c r="E95" s="64" t="s">
        <v>124</v>
      </c>
      <c r="F95" s="63">
        <v>43102</v>
      </c>
      <c r="G95" s="63">
        <v>43465</v>
      </c>
      <c r="H95" s="71" t="s">
        <v>236</v>
      </c>
      <c r="I95" s="70">
        <v>1</v>
      </c>
      <c r="J95" s="61">
        <v>0.25</v>
      </c>
      <c r="K95" s="61">
        <v>0.6</v>
      </c>
      <c r="L95" s="10"/>
      <c r="M95" s="10"/>
      <c r="N95" s="10"/>
      <c r="O95" s="31" t="s">
        <v>684</v>
      </c>
      <c r="P95" s="60"/>
    </row>
    <row r="96" spans="1:16" ht="65.25" customHeight="1" x14ac:dyDescent="0.2">
      <c r="A96" s="13"/>
      <c r="B96" s="127"/>
      <c r="C96" s="65" t="s">
        <v>445</v>
      </c>
      <c r="D96" s="65" t="s">
        <v>125</v>
      </c>
      <c r="E96" s="64" t="s">
        <v>124</v>
      </c>
      <c r="F96" s="63">
        <v>43102</v>
      </c>
      <c r="G96" s="63">
        <v>43465</v>
      </c>
      <c r="H96" s="15" t="s">
        <v>511</v>
      </c>
      <c r="I96" s="67">
        <v>1</v>
      </c>
      <c r="J96" s="61">
        <v>0.67</v>
      </c>
      <c r="K96" s="61">
        <v>1</v>
      </c>
      <c r="L96" s="10"/>
      <c r="M96" s="10"/>
      <c r="N96" s="10"/>
      <c r="O96" s="45" t="s">
        <v>685</v>
      </c>
      <c r="P96" s="60"/>
    </row>
    <row r="97" spans="1:16" ht="65.25" customHeight="1" x14ac:dyDescent="0.2">
      <c r="A97" s="13"/>
      <c r="B97" s="127"/>
      <c r="C97" s="65" t="s">
        <v>447</v>
      </c>
      <c r="D97" s="65" t="s">
        <v>226</v>
      </c>
      <c r="E97" s="64" t="s">
        <v>124</v>
      </c>
      <c r="F97" s="63">
        <v>43102</v>
      </c>
      <c r="G97" s="63">
        <v>43465</v>
      </c>
      <c r="H97" s="15" t="s">
        <v>227</v>
      </c>
      <c r="I97" s="67">
        <v>1</v>
      </c>
      <c r="J97" s="61">
        <v>0.7</v>
      </c>
      <c r="K97" s="61">
        <v>0.9</v>
      </c>
      <c r="L97" s="10"/>
      <c r="M97" s="10"/>
      <c r="N97" s="10"/>
      <c r="O97" s="34" t="s">
        <v>686</v>
      </c>
      <c r="P97" s="60"/>
    </row>
    <row r="98" spans="1:16" ht="65.25" customHeight="1" x14ac:dyDescent="0.2">
      <c r="A98" s="13"/>
      <c r="B98" s="127"/>
      <c r="C98" s="65" t="s">
        <v>448</v>
      </c>
      <c r="D98" s="65" t="s">
        <v>128</v>
      </c>
      <c r="E98" s="64" t="s">
        <v>124</v>
      </c>
      <c r="F98" s="63">
        <v>43102</v>
      </c>
      <c r="G98" s="63">
        <v>43465</v>
      </c>
      <c r="H98" s="15" t="s">
        <v>228</v>
      </c>
      <c r="I98" s="67">
        <v>1</v>
      </c>
      <c r="J98" s="61">
        <v>0.7</v>
      </c>
      <c r="K98" s="61">
        <v>0.9</v>
      </c>
      <c r="L98" s="10"/>
      <c r="M98" s="10"/>
      <c r="N98" s="10"/>
      <c r="O98" s="10"/>
      <c r="P98" s="60"/>
    </row>
    <row r="99" spans="1:16" ht="65.25" customHeight="1" x14ac:dyDescent="0.2">
      <c r="A99" s="13"/>
      <c r="B99" s="127"/>
      <c r="C99" s="65" t="s">
        <v>229</v>
      </c>
      <c r="D99" s="65" t="s">
        <v>230</v>
      </c>
      <c r="E99" s="64" t="s">
        <v>124</v>
      </c>
      <c r="F99" s="63">
        <v>43102</v>
      </c>
      <c r="G99" s="63">
        <v>43465</v>
      </c>
      <c r="H99" s="15" t="s">
        <v>512</v>
      </c>
      <c r="I99" s="70">
        <v>1</v>
      </c>
      <c r="J99" s="61">
        <v>0</v>
      </c>
      <c r="K99" s="61">
        <v>0</v>
      </c>
      <c r="L99" s="10"/>
      <c r="M99" s="10"/>
      <c r="N99" s="10"/>
      <c r="O99" s="69" t="s">
        <v>687</v>
      </c>
      <c r="P99" s="60"/>
    </row>
    <row r="100" spans="1:16" ht="65.25" customHeight="1" x14ac:dyDescent="0.2">
      <c r="A100" s="13"/>
      <c r="B100" s="127"/>
      <c r="C100" s="65" t="s">
        <v>449</v>
      </c>
      <c r="D100" s="65" t="s">
        <v>231</v>
      </c>
      <c r="E100" s="64" t="s">
        <v>124</v>
      </c>
      <c r="F100" s="63">
        <v>43102</v>
      </c>
      <c r="G100" s="63">
        <v>43465</v>
      </c>
      <c r="H100" s="15" t="s">
        <v>232</v>
      </c>
      <c r="I100" s="67">
        <v>1</v>
      </c>
      <c r="J100" s="61">
        <v>0</v>
      </c>
      <c r="K100" s="61">
        <v>0</v>
      </c>
      <c r="L100" s="10"/>
      <c r="M100" s="10"/>
      <c r="N100" s="10"/>
      <c r="O100" s="65" t="s">
        <v>688</v>
      </c>
      <c r="P100" s="60"/>
    </row>
    <row r="101" spans="1:16" ht="98.25" customHeight="1" x14ac:dyDescent="0.2">
      <c r="A101" s="13"/>
      <c r="B101" s="128"/>
      <c r="C101" s="65" t="s">
        <v>233</v>
      </c>
      <c r="D101" s="65" t="s">
        <v>234</v>
      </c>
      <c r="E101" s="64" t="s">
        <v>124</v>
      </c>
      <c r="F101" s="63">
        <v>43102</v>
      </c>
      <c r="G101" s="63">
        <v>43465</v>
      </c>
      <c r="H101" s="15" t="s">
        <v>235</v>
      </c>
      <c r="I101" s="67">
        <v>1</v>
      </c>
      <c r="J101" s="61">
        <v>0.25</v>
      </c>
      <c r="K101" s="61">
        <v>0.5</v>
      </c>
      <c r="L101" s="10"/>
      <c r="M101" s="10"/>
      <c r="N101" s="10"/>
      <c r="O101" s="34" t="s">
        <v>689</v>
      </c>
      <c r="P101" s="60"/>
    </row>
    <row r="102" spans="1:16" ht="196.5" customHeight="1" x14ac:dyDescent="0.2">
      <c r="A102" s="13"/>
      <c r="B102" s="124" t="s">
        <v>4</v>
      </c>
      <c r="C102" s="78" t="s">
        <v>802</v>
      </c>
      <c r="D102" s="15" t="s">
        <v>6</v>
      </c>
      <c r="E102" s="64" t="s">
        <v>9</v>
      </c>
      <c r="F102" s="63">
        <v>43133</v>
      </c>
      <c r="G102" s="63">
        <v>43465</v>
      </c>
      <c r="H102" s="15" t="s">
        <v>129</v>
      </c>
      <c r="I102" s="67">
        <v>1</v>
      </c>
      <c r="J102" s="32">
        <v>0</v>
      </c>
      <c r="K102" s="61">
        <v>0.1</v>
      </c>
      <c r="L102" s="10"/>
      <c r="M102" s="10"/>
      <c r="N102" s="34" t="s">
        <v>660</v>
      </c>
      <c r="O102" s="65" t="s">
        <v>697</v>
      </c>
      <c r="P102" s="64"/>
    </row>
    <row r="103" spans="1:16" s="58" customFormat="1" ht="71.25" customHeight="1" x14ac:dyDescent="0.2">
      <c r="A103" s="13"/>
      <c r="B103" s="131"/>
      <c r="C103" s="67">
        <v>1</v>
      </c>
      <c r="D103" s="15" t="s">
        <v>11</v>
      </c>
      <c r="E103" s="64" t="s">
        <v>9</v>
      </c>
      <c r="F103" s="63">
        <v>43102</v>
      </c>
      <c r="G103" s="63">
        <v>43465</v>
      </c>
      <c r="H103" s="15" t="s">
        <v>13</v>
      </c>
      <c r="I103" s="67">
        <v>1</v>
      </c>
      <c r="J103" s="32">
        <v>0.6</v>
      </c>
      <c r="K103" s="61">
        <v>0.9</v>
      </c>
      <c r="L103" s="36"/>
      <c r="M103" s="36"/>
      <c r="N103" s="65" t="s">
        <v>661</v>
      </c>
      <c r="O103" s="65" t="s">
        <v>698</v>
      </c>
      <c r="P103" s="64"/>
    </row>
    <row r="104" spans="1:16" ht="72" customHeight="1" x14ac:dyDescent="0.2">
      <c r="A104" s="13"/>
      <c r="B104" s="125"/>
      <c r="C104" s="67">
        <v>1</v>
      </c>
      <c r="D104" s="15" t="s">
        <v>12</v>
      </c>
      <c r="E104" s="64" t="s">
        <v>9</v>
      </c>
      <c r="F104" s="63">
        <v>43102</v>
      </c>
      <c r="G104" s="63">
        <v>43465</v>
      </c>
      <c r="H104" s="15" t="s">
        <v>14</v>
      </c>
      <c r="I104" s="67">
        <v>1</v>
      </c>
      <c r="J104" s="32">
        <v>0.98</v>
      </c>
      <c r="K104" s="61">
        <v>1</v>
      </c>
      <c r="L104" s="10"/>
      <c r="M104" s="10"/>
      <c r="N104" s="65" t="s">
        <v>662</v>
      </c>
      <c r="O104" s="34"/>
      <c r="P104" s="64"/>
    </row>
    <row r="105" spans="1:16" ht="56.25" customHeight="1" x14ac:dyDescent="0.2">
      <c r="A105" s="13"/>
      <c r="B105" s="124" t="s">
        <v>5</v>
      </c>
      <c r="C105" s="67">
        <v>0.8</v>
      </c>
      <c r="D105" s="15" t="s">
        <v>450</v>
      </c>
      <c r="E105" s="64" t="s">
        <v>656</v>
      </c>
      <c r="F105" s="63">
        <v>43160</v>
      </c>
      <c r="G105" s="63">
        <v>43465</v>
      </c>
      <c r="H105" s="15" t="s">
        <v>15</v>
      </c>
      <c r="I105" s="67">
        <v>0.8</v>
      </c>
      <c r="J105" s="32">
        <v>1</v>
      </c>
      <c r="K105" s="61">
        <v>1</v>
      </c>
      <c r="L105" s="10"/>
      <c r="M105" s="10"/>
      <c r="N105" s="65" t="s">
        <v>663</v>
      </c>
      <c r="O105" s="34"/>
      <c r="P105" s="64"/>
    </row>
    <row r="106" spans="1:16" ht="45" customHeight="1" x14ac:dyDescent="0.2">
      <c r="A106" s="13"/>
      <c r="B106" s="131"/>
      <c r="C106" s="68" t="s">
        <v>17</v>
      </c>
      <c r="D106" s="15" t="s">
        <v>451</v>
      </c>
      <c r="E106" s="64" t="s">
        <v>656</v>
      </c>
      <c r="F106" s="63">
        <v>43160</v>
      </c>
      <c r="G106" s="63">
        <v>43465</v>
      </c>
      <c r="H106" s="15" t="s">
        <v>16</v>
      </c>
      <c r="I106" s="67">
        <v>0.8</v>
      </c>
      <c r="J106" s="32">
        <v>0</v>
      </c>
      <c r="K106" s="61">
        <v>0</v>
      </c>
      <c r="L106" s="10"/>
      <c r="M106" s="10"/>
      <c r="N106" s="65" t="s">
        <v>664</v>
      </c>
      <c r="O106" s="65" t="s">
        <v>699</v>
      </c>
      <c r="P106" s="64"/>
    </row>
    <row r="107" spans="1:16" ht="49.5" customHeight="1" x14ac:dyDescent="0.2">
      <c r="A107" s="13"/>
      <c r="B107" s="131"/>
      <c r="C107" s="15" t="s">
        <v>131</v>
      </c>
      <c r="D107" s="15" t="s">
        <v>130</v>
      </c>
      <c r="E107" s="64" t="s">
        <v>656</v>
      </c>
      <c r="F107" s="63">
        <v>43160</v>
      </c>
      <c r="G107" s="63">
        <v>43465</v>
      </c>
      <c r="H107" s="15" t="s">
        <v>18</v>
      </c>
      <c r="I107" s="62">
        <v>30</v>
      </c>
      <c r="J107" s="50">
        <v>0</v>
      </c>
      <c r="K107" s="66">
        <v>3</v>
      </c>
      <c r="L107" s="10"/>
      <c r="M107" s="10"/>
      <c r="N107" s="65" t="s">
        <v>665</v>
      </c>
      <c r="O107" s="34"/>
      <c r="P107" s="64"/>
    </row>
    <row r="108" spans="1:16" ht="49.5" customHeight="1" x14ac:dyDescent="0.2">
      <c r="A108" s="13"/>
      <c r="B108" s="131"/>
      <c r="C108" s="65" t="s">
        <v>21</v>
      </c>
      <c r="D108" s="15" t="s">
        <v>22</v>
      </c>
      <c r="E108" s="64" t="s">
        <v>656</v>
      </c>
      <c r="F108" s="63">
        <v>43252</v>
      </c>
      <c r="G108" s="63">
        <v>43312</v>
      </c>
      <c r="H108" s="15" t="s">
        <v>134</v>
      </c>
      <c r="I108" s="62">
        <v>1</v>
      </c>
      <c r="J108" s="50">
        <v>1</v>
      </c>
      <c r="K108" s="66">
        <v>2</v>
      </c>
      <c r="L108" s="10"/>
      <c r="M108" s="10"/>
      <c r="N108" s="34" t="s">
        <v>666</v>
      </c>
      <c r="O108" s="65" t="s">
        <v>700</v>
      </c>
      <c r="P108" s="64"/>
    </row>
    <row r="109" spans="1:16" ht="51.75" customHeight="1" x14ac:dyDescent="0.2">
      <c r="A109" s="13"/>
      <c r="B109" s="125"/>
      <c r="C109" s="65" t="s">
        <v>470</v>
      </c>
      <c r="D109" s="15" t="s">
        <v>220</v>
      </c>
      <c r="E109" s="64" t="s">
        <v>104</v>
      </c>
      <c r="F109" s="63">
        <v>43102</v>
      </c>
      <c r="G109" s="63">
        <v>43465</v>
      </c>
      <c r="H109" s="15" t="s">
        <v>221</v>
      </c>
      <c r="I109" s="62" t="s">
        <v>513</v>
      </c>
      <c r="J109" s="61">
        <v>0.8</v>
      </c>
      <c r="K109" s="61">
        <v>1</v>
      </c>
      <c r="L109" s="10"/>
      <c r="M109" s="10"/>
      <c r="N109" s="10"/>
      <c r="O109" s="10"/>
      <c r="P109" s="60"/>
    </row>
    <row r="110" spans="1:16" x14ac:dyDescent="0.2"/>
    <row r="111" spans="1:16" x14ac:dyDescent="0.2"/>
    <row r="112" spans="1:16" x14ac:dyDescent="0.2"/>
    <row r="113" x14ac:dyDescent="0.2"/>
    <row r="114" x14ac:dyDescent="0.2"/>
    <row r="115" x14ac:dyDescent="0.2"/>
    <row r="116" x14ac:dyDescent="0.2"/>
    <row r="117" x14ac:dyDescent="0.2"/>
  </sheetData>
  <autoFilter ref="C13:P109"/>
  <mergeCells count="16">
    <mergeCell ref="P12:P13"/>
    <mergeCell ref="J12:M12"/>
    <mergeCell ref="J11:N11"/>
    <mergeCell ref="C2:N6"/>
    <mergeCell ref="C8:N8"/>
    <mergeCell ref="B11:I12"/>
    <mergeCell ref="D30:D31"/>
    <mergeCell ref="B14:B67"/>
    <mergeCell ref="N12:N13"/>
    <mergeCell ref="O12:O13"/>
    <mergeCell ref="B105:B109"/>
    <mergeCell ref="B102:B104"/>
    <mergeCell ref="B90:B94"/>
    <mergeCell ref="B68:B87"/>
    <mergeCell ref="B88:B89"/>
    <mergeCell ref="B95:B10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49"/>
  <sheetViews>
    <sheetView showGridLines="0" zoomScale="70" zoomScaleNormal="70" workbookViewId="0">
      <pane ySplit="13" topLeftCell="A86" activePane="bottomLeft" state="frozen"/>
      <selection pane="bottomLeft" activeCell="J131" sqref="J131"/>
    </sheetView>
  </sheetViews>
  <sheetFormatPr baseColWidth="10" defaultColWidth="0" defaultRowHeight="12.75" zeroHeight="1" x14ac:dyDescent="0.2"/>
  <cols>
    <col min="1" max="1" width="3.7109375" style="7" customWidth="1"/>
    <col min="2" max="2" width="44" style="7" hidden="1" customWidth="1"/>
    <col min="3" max="3" width="33.28515625" style="7" customWidth="1"/>
    <col min="4" max="4" width="50.28515625" style="8" customWidth="1"/>
    <col min="5" max="5" width="33.5703125" style="7" customWidth="1"/>
    <col min="6" max="6" width="28" style="7" customWidth="1"/>
    <col min="7" max="9" width="26.140625" style="7" customWidth="1"/>
    <col min="10" max="10" width="14.28515625" style="7" customWidth="1"/>
    <col min="11" max="11" width="13.28515625" style="7" customWidth="1"/>
    <col min="12" max="12" width="12" style="7" customWidth="1"/>
    <col min="13" max="13" width="12.28515625" style="7" customWidth="1"/>
    <col min="14" max="14" width="24.5703125" style="7" customWidth="1"/>
    <col min="15" max="15" width="27.85546875" style="7" customWidth="1"/>
    <col min="16" max="16" width="24.5703125" style="7" customWidth="1"/>
    <col min="17" max="17" width="2.42578125" style="7" customWidth="1"/>
    <col min="18" max="58" width="2.42578125" style="7" hidden="1" customWidth="1"/>
    <col min="59" max="59" width="3" style="7" hidden="1" customWidth="1"/>
    <col min="60" max="61" width="0" style="7" hidden="1" customWidth="1"/>
    <col min="62" max="16384" width="9.140625" style="7" hidden="1"/>
  </cols>
  <sheetData>
    <row r="1" spans="1:58" ht="13.5" thickBot="1" x14ac:dyDescent="0.25">
      <c r="D1" s="13"/>
    </row>
    <row r="2" spans="1:58" ht="12.75" customHeight="1" x14ac:dyDescent="0.2">
      <c r="B2" s="160"/>
      <c r="C2" s="135" t="s">
        <v>70</v>
      </c>
      <c r="D2" s="136"/>
      <c r="E2" s="136"/>
      <c r="F2" s="136"/>
      <c r="G2" s="136"/>
      <c r="H2" s="136"/>
      <c r="I2" s="136"/>
      <c r="J2" s="136"/>
      <c r="K2" s="136"/>
      <c r="L2" s="136"/>
      <c r="M2" s="136"/>
      <c r="N2" s="137"/>
      <c r="O2" s="40"/>
      <c r="P2" s="40"/>
    </row>
    <row r="3" spans="1:58" ht="12.75" customHeight="1" x14ac:dyDescent="0.2">
      <c r="B3" s="161"/>
      <c r="C3" s="138"/>
      <c r="D3" s="139"/>
      <c r="E3" s="139"/>
      <c r="F3" s="139"/>
      <c r="G3" s="139"/>
      <c r="H3" s="139"/>
      <c r="I3" s="139"/>
      <c r="J3" s="139"/>
      <c r="K3" s="139"/>
      <c r="L3" s="139"/>
      <c r="M3" s="139"/>
      <c r="N3" s="140"/>
      <c r="O3" s="40"/>
      <c r="P3" s="40"/>
    </row>
    <row r="4" spans="1:58" ht="12.75" customHeight="1" x14ac:dyDescent="0.2">
      <c r="B4" s="161"/>
      <c r="C4" s="138"/>
      <c r="D4" s="139"/>
      <c r="E4" s="139"/>
      <c r="F4" s="139"/>
      <c r="G4" s="139"/>
      <c r="H4" s="139"/>
      <c r="I4" s="139"/>
      <c r="J4" s="139"/>
      <c r="K4" s="139"/>
      <c r="L4" s="139"/>
      <c r="M4" s="139"/>
      <c r="N4" s="140"/>
      <c r="O4" s="40"/>
      <c r="P4" s="40"/>
    </row>
    <row r="5" spans="1:58" ht="12.75" customHeight="1" x14ac:dyDescent="0.2">
      <c r="B5" s="161"/>
      <c r="C5" s="138"/>
      <c r="D5" s="139"/>
      <c r="E5" s="139"/>
      <c r="F5" s="139"/>
      <c r="G5" s="139"/>
      <c r="H5" s="139"/>
      <c r="I5" s="139"/>
      <c r="J5" s="139"/>
      <c r="K5" s="139"/>
      <c r="L5" s="139"/>
      <c r="M5" s="139"/>
      <c r="N5" s="140"/>
      <c r="O5" s="40"/>
      <c r="P5" s="40"/>
    </row>
    <row r="6" spans="1:58" ht="13.5" customHeight="1" thickBot="1" x14ac:dyDescent="0.25">
      <c r="B6" s="162"/>
      <c r="C6" s="141"/>
      <c r="D6" s="142"/>
      <c r="E6" s="142"/>
      <c r="F6" s="142"/>
      <c r="G6" s="142"/>
      <c r="H6" s="142"/>
      <c r="I6" s="142"/>
      <c r="J6" s="142"/>
      <c r="K6" s="142"/>
      <c r="L6" s="142"/>
      <c r="M6" s="142"/>
      <c r="N6" s="143"/>
      <c r="O6" s="40"/>
      <c r="P6" s="40"/>
    </row>
    <row r="7" spans="1:58" ht="20.25" x14ac:dyDescent="0.2">
      <c r="C7" s="9"/>
      <c r="D7" s="9"/>
      <c r="E7" s="9"/>
      <c r="F7" s="9"/>
      <c r="G7" s="9"/>
      <c r="H7" s="17"/>
      <c r="I7" s="17"/>
      <c r="S7" s="9"/>
    </row>
    <row r="8" spans="1:58" x14ac:dyDescent="0.2">
      <c r="B8" s="1" t="s">
        <v>85</v>
      </c>
      <c r="C8" s="163" t="s">
        <v>86</v>
      </c>
      <c r="D8" s="164"/>
      <c r="E8" s="164"/>
      <c r="F8" s="164"/>
      <c r="G8" s="164"/>
      <c r="H8" s="164"/>
      <c r="I8" s="164"/>
      <c r="J8" s="164"/>
      <c r="K8" s="164"/>
      <c r="L8" s="164"/>
      <c r="M8" s="164"/>
      <c r="N8" s="165"/>
      <c r="O8" s="21"/>
      <c r="P8" s="21"/>
    </row>
    <row r="9" spans="1:58" x14ac:dyDescent="0.2">
      <c r="B9" s="18"/>
      <c r="C9" s="21"/>
      <c r="D9" s="21"/>
      <c r="E9" s="21"/>
      <c r="F9" s="21"/>
      <c r="G9" s="21"/>
      <c r="H9" s="21"/>
      <c r="I9" s="21"/>
      <c r="J9" s="21"/>
      <c r="K9" s="21"/>
      <c r="L9" s="21"/>
      <c r="M9" s="21"/>
      <c r="N9" s="21"/>
      <c r="O9" s="21"/>
      <c r="P9" s="21"/>
    </row>
    <row r="10" spans="1:58" x14ac:dyDescent="0.2">
      <c r="B10" s="18"/>
      <c r="C10" s="21"/>
      <c r="D10" s="21"/>
      <c r="E10" s="21"/>
      <c r="F10" s="21"/>
      <c r="G10" s="21"/>
      <c r="H10" s="21"/>
      <c r="I10" s="21"/>
    </row>
    <row r="11" spans="1:58" ht="15" x14ac:dyDescent="0.2">
      <c r="B11" s="166" t="s">
        <v>472</v>
      </c>
      <c r="C11" s="167"/>
      <c r="D11" s="167"/>
      <c r="E11" s="167"/>
      <c r="F11" s="167"/>
      <c r="G11" s="167"/>
      <c r="H11" s="24"/>
      <c r="I11" s="24"/>
      <c r="J11" s="152" t="s">
        <v>514</v>
      </c>
      <c r="K11" s="153"/>
      <c r="L11" s="153"/>
      <c r="M11" s="153"/>
      <c r="N11" s="153"/>
      <c r="O11" s="153"/>
      <c r="P11" s="154"/>
    </row>
    <row r="12" spans="1:58" ht="15.75" customHeight="1" x14ac:dyDescent="0.2">
      <c r="B12" s="168"/>
      <c r="C12" s="169"/>
      <c r="D12" s="169"/>
      <c r="E12" s="169"/>
      <c r="F12" s="169"/>
      <c r="G12" s="169"/>
      <c r="H12" s="25"/>
      <c r="I12" s="25"/>
      <c r="J12" s="170" t="s">
        <v>610</v>
      </c>
      <c r="K12" s="170"/>
      <c r="L12" s="170"/>
      <c r="M12" s="170"/>
      <c r="N12" s="150" t="s">
        <v>676</v>
      </c>
      <c r="O12" s="150" t="s">
        <v>677</v>
      </c>
      <c r="P12" s="150" t="s">
        <v>678</v>
      </c>
    </row>
    <row r="13" spans="1:58" s="23" customFormat="1" ht="33.75" customHeight="1" x14ac:dyDescent="0.2">
      <c r="A13" s="7"/>
      <c r="B13" s="19" t="s">
        <v>0</v>
      </c>
      <c r="C13" s="19" t="s">
        <v>1</v>
      </c>
      <c r="D13" s="19" t="s">
        <v>88</v>
      </c>
      <c r="E13" s="19" t="s">
        <v>87</v>
      </c>
      <c r="F13" s="19" t="s">
        <v>554</v>
      </c>
      <c r="G13" s="19" t="s">
        <v>555</v>
      </c>
      <c r="H13" s="19" t="s">
        <v>2</v>
      </c>
      <c r="I13" s="19" t="s">
        <v>556</v>
      </c>
      <c r="J13" s="19" t="s">
        <v>473</v>
      </c>
      <c r="K13" s="19" t="s">
        <v>474</v>
      </c>
      <c r="L13" s="19" t="s">
        <v>475</v>
      </c>
      <c r="M13" s="19" t="s">
        <v>476</v>
      </c>
      <c r="N13" s="151"/>
      <c r="O13" s="151"/>
      <c r="P13" s="151"/>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row>
    <row r="14" spans="1:58" ht="64.5" customHeight="1" x14ac:dyDescent="0.2">
      <c r="B14" s="157" t="s">
        <v>461</v>
      </c>
      <c r="C14" s="123" t="s">
        <v>370</v>
      </c>
      <c r="D14" s="171" t="s">
        <v>136</v>
      </c>
      <c r="E14" s="173" t="s">
        <v>139</v>
      </c>
      <c r="F14" s="6">
        <v>43132</v>
      </c>
      <c r="G14" s="6">
        <v>43465</v>
      </c>
      <c r="H14" s="2" t="s">
        <v>145</v>
      </c>
      <c r="I14" s="4">
        <v>0.25</v>
      </c>
      <c r="J14" s="32">
        <v>0.15</v>
      </c>
      <c r="K14" s="32">
        <v>0.15</v>
      </c>
      <c r="L14" s="10"/>
      <c r="M14" s="10"/>
      <c r="N14" s="10"/>
      <c r="O14" s="10"/>
      <c r="P14" s="10"/>
    </row>
    <row r="15" spans="1:58" ht="51.75" customHeight="1" x14ac:dyDescent="0.2">
      <c r="B15" s="158"/>
      <c r="C15" s="123" t="s">
        <v>135</v>
      </c>
      <c r="D15" s="172"/>
      <c r="E15" s="174"/>
      <c r="F15" s="6">
        <v>43132</v>
      </c>
      <c r="G15" s="6">
        <v>43465</v>
      </c>
      <c r="H15" s="2" t="s">
        <v>515</v>
      </c>
      <c r="I15" s="4">
        <v>1</v>
      </c>
      <c r="J15" s="32">
        <v>0.25</v>
      </c>
      <c r="K15" s="32">
        <v>0.25</v>
      </c>
      <c r="L15" s="10"/>
      <c r="M15" s="10"/>
      <c r="N15" s="10"/>
      <c r="O15" s="10"/>
      <c r="P15" s="10"/>
    </row>
    <row r="16" spans="1:58" ht="102.75" customHeight="1" x14ac:dyDescent="0.2">
      <c r="B16" s="158"/>
      <c r="C16" s="123" t="s">
        <v>137</v>
      </c>
      <c r="D16" s="49" t="s">
        <v>138</v>
      </c>
      <c r="E16" s="5" t="s">
        <v>139</v>
      </c>
      <c r="F16" s="6">
        <v>43132</v>
      </c>
      <c r="G16" s="6">
        <v>43465</v>
      </c>
      <c r="H16" s="14" t="s">
        <v>516</v>
      </c>
      <c r="I16" s="20">
        <v>12</v>
      </c>
      <c r="J16" s="26">
        <v>1</v>
      </c>
      <c r="K16" s="33">
        <v>1</v>
      </c>
      <c r="L16" s="10"/>
      <c r="M16" s="10"/>
      <c r="N16" s="10"/>
      <c r="O16" s="10"/>
      <c r="P16" s="10"/>
    </row>
    <row r="17" spans="1:16" ht="63.75" customHeight="1" x14ac:dyDescent="0.2">
      <c r="B17" s="158"/>
      <c r="C17" s="123" t="s">
        <v>517</v>
      </c>
      <c r="D17" s="49" t="s">
        <v>140</v>
      </c>
      <c r="E17" s="5" t="s">
        <v>139</v>
      </c>
      <c r="F17" s="6">
        <v>43132</v>
      </c>
      <c r="G17" s="6">
        <v>43465</v>
      </c>
      <c r="H17" s="14" t="s">
        <v>144</v>
      </c>
      <c r="I17" s="4">
        <v>1</v>
      </c>
      <c r="J17" s="33">
        <v>1</v>
      </c>
      <c r="K17" s="33">
        <v>1</v>
      </c>
      <c r="L17" s="10"/>
      <c r="M17" s="10"/>
      <c r="N17" s="10"/>
      <c r="O17" s="10"/>
      <c r="P17" s="10"/>
    </row>
    <row r="18" spans="1:16" ht="63" customHeight="1" x14ac:dyDescent="0.2">
      <c r="B18" s="158"/>
      <c r="C18" s="123" t="s">
        <v>141</v>
      </c>
      <c r="D18" s="49" t="s">
        <v>142</v>
      </c>
      <c r="E18" s="5" t="s">
        <v>139</v>
      </c>
      <c r="F18" s="6">
        <v>43132</v>
      </c>
      <c r="G18" s="6">
        <v>43465</v>
      </c>
      <c r="H18" s="14" t="s">
        <v>518</v>
      </c>
      <c r="I18" s="4">
        <v>1</v>
      </c>
      <c r="J18" s="32">
        <v>0.9</v>
      </c>
      <c r="K18" s="32">
        <v>0.3</v>
      </c>
      <c r="L18" s="10"/>
      <c r="M18" s="10"/>
      <c r="N18" s="34" t="s">
        <v>616</v>
      </c>
      <c r="O18" s="34"/>
      <c r="P18" s="34"/>
    </row>
    <row r="19" spans="1:16" ht="86.25" customHeight="1" x14ac:dyDescent="0.2">
      <c r="B19" s="158"/>
      <c r="C19" s="123" t="s">
        <v>615</v>
      </c>
      <c r="D19" s="49" t="s">
        <v>143</v>
      </c>
      <c r="E19" s="5" t="s">
        <v>139</v>
      </c>
      <c r="F19" s="6">
        <v>43132</v>
      </c>
      <c r="G19" s="6">
        <v>43465</v>
      </c>
      <c r="H19" s="14" t="s">
        <v>519</v>
      </c>
      <c r="I19" s="4">
        <v>1</v>
      </c>
      <c r="J19" s="32">
        <v>1</v>
      </c>
      <c r="K19" s="33">
        <v>1</v>
      </c>
      <c r="L19" s="10"/>
      <c r="M19" s="10"/>
      <c r="N19" s="10"/>
      <c r="O19" s="10"/>
      <c r="P19" s="10"/>
    </row>
    <row r="20" spans="1:16" ht="51.75" customHeight="1" x14ac:dyDescent="0.2">
      <c r="A20" s="175"/>
      <c r="B20" s="158"/>
      <c r="C20" s="155" t="s">
        <v>624</v>
      </c>
      <c r="D20" s="54" t="s">
        <v>77</v>
      </c>
      <c r="E20" s="5" t="s">
        <v>619</v>
      </c>
      <c r="F20" s="6">
        <v>43102</v>
      </c>
      <c r="G20" s="6">
        <v>43159</v>
      </c>
      <c r="H20" s="54" t="s">
        <v>152</v>
      </c>
      <c r="I20" s="20">
        <v>1</v>
      </c>
      <c r="J20" s="32">
        <v>0.3</v>
      </c>
      <c r="K20" s="33">
        <v>0.3</v>
      </c>
      <c r="L20" s="33"/>
      <c r="M20" s="10"/>
      <c r="N20" s="10"/>
      <c r="O20" s="10"/>
      <c r="P20" s="30"/>
    </row>
    <row r="21" spans="1:16" ht="33.75" customHeight="1" x14ac:dyDescent="0.2">
      <c r="A21" s="175"/>
      <c r="B21" s="158"/>
      <c r="C21" s="155"/>
      <c r="D21" s="54" t="s">
        <v>377</v>
      </c>
      <c r="E21" s="5" t="s">
        <v>619</v>
      </c>
      <c r="F21" s="6">
        <v>43102</v>
      </c>
      <c r="G21" s="6">
        <v>43159</v>
      </c>
      <c r="H21" s="54" t="s">
        <v>520</v>
      </c>
      <c r="I21" s="20">
        <v>120</v>
      </c>
      <c r="J21" s="30">
        <v>120</v>
      </c>
      <c r="K21" s="33"/>
      <c r="L21" s="33"/>
      <c r="M21" s="10"/>
      <c r="N21" s="36" t="s">
        <v>712</v>
      </c>
      <c r="O21" s="36"/>
      <c r="P21" s="30"/>
    </row>
    <row r="22" spans="1:16" ht="33.75" customHeight="1" x14ac:dyDescent="0.2">
      <c r="A22" s="175"/>
      <c r="B22" s="158"/>
      <c r="C22" s="155"/>
      <c r="D22" s="54" t="s">
        <v>378</v>
      </c>
      <c r="E22" s="5" t="s">
        <v>619</v>
      </c>
      <c r="F22" s="6">
        <v>43102</v>
      </c>
      <c r="G22" s="6">
        <v>43159</v>
      </c>
      <c r="H22" s="54" t="s">
        <v>146</v>
      </c>
      <c r="I22" s="4">
        <v>1</v>
      </c>
      <c r="J22" s="32">
        <v>1</v>
      </c>
      <c r="K22" s="33"/>
      <c r="L22" s="33"/>
      <c r="M22" s="10"/>
      <c r="N22" s="10"/>
      <c r="O22" s="10"/>
      <c r="P22" s="30"/>
    </row>
    <row r="23" spans="1:16" ht="64.5" customHeight="1" x14ac:dyDescent="0.2">
      <c r="A23" s="175"/>
      <c r="B23" s="158"/>
      <c r="C23" s="155"/>
      <c r="D23" s="54" t="s">
        <v>521</v>
      </c>
      <c r="E23" s="5" t="s">
        <v>619</v>
      </c>
      <c r="F23" s="6">
        <v>43160</v>
      </c>
      <c r="G23" s="6">
        <v>43465</v>
      </c>
      <c r="H23" s="54" t="s">
        <v>149</v>
      </c>
      <c r="I23" s="4">
        <v>1</v>
      </c>
      <c r="J23" s="32">
        <v>0.1</v>
      </c>
      <c r="K23" s="33">
        <v>1</v>
      </c>
      <c r="L23" s="10"/>
      <c r="M23" s="10"/>
      <c r="N23" s="10"/>
      <c r="O23" s="10"/>
      <c r="P23" s="30"/>
    </row>
    <row r="24" spans="1:16" ht="58.5" customHeight="1" x14ac:dyDescent="0.2">
      <c r="A24" s="175"/>
      <c r="B24" s="158"/>
      <c r="C24" s="155"/>
      <c r="D24" s="54" t="s">
        <v>522</v>
      </c>
      <c r="E24" s="5" t="s">
        <v>619</v>
      </c>
      <c r="F24" s="6">
        <v>43102</v>
      </c>
      <c r="G24" s="6">
        <v>43159</v>
      </c>
      <c r="H24" s="54" t="s">
        <v>523</v>
      </c>
      <c r="I24" s="20">
        <v>1</v>
      </c>
      <c r="J24" s="32">
        <v>0</v>
      </c>
      <c r="K24" s="33">
        <v>0</v>
      </c>
      <c r="L24" s="10"/>
      <c r="M24" s="10"/>
      <c r="N24" s="34" t="s">
        <v>620</v>
      </c>
      <c r="O24" s="34" t="s">
        <v>713</v>
      </c>
      <c r="P24" s="30"/>
    </row>
    <row r="25" spans="1:16" ht="58.5" customHeight="1" x14ac:dyDescent="0.2">
      <c r="A25" s="175"/>
      <c r="B25" s="158"/>
      <c r="C25" s="155"/>
      <c r="D25" s="54" t="s">
        <v>379</v>
      </c>
      <c r="E25" s="5" t="s">
        <v>619</v>
      </c>
      <c r="F25" s="6">
        <v>43102</v>
      </c>
      <c r="G25" s="6" t="s">
        <v>349</v>
      </c>
      <c r="H25" s="52" t="s">
        <v>525</v>
      </c>
      <c r="I25" s="4">
        <v>1</v>
      </c>
      <c r="J25" s="32">
        <v>0</v>
      </c>
      <c r="K25" s="33">
        <v>0</v>
      </c>
      <c r="L25" s="10"/>
      <c r="M25" s="10"/>
      <c r="N25" s="36" t="s">
        <v>621</v>
      </c>
      <c r="O25" s="34" t="s">
        <v>714</v>
      </c>
      <c r="P25" s="30"/>
    </row>
    <row r="26" spans="1:16" ht="48" customHeight="1" x14ac:dyDescent="0.2">
      <c r="A26" s="175"/>
      <c r="B26" s="158"/>
      <c r="C26" s="155"/>
      <c r="D26" s="54" t="s">
        <v>380</v>
      </c>
      <c r="E26" s="5" t="s">
        <v>619</v>
      </c>
      <c r="F26" s="6">
        <v>43102</v>
      </c>
      <c r="G26" s="6">
        <v>43182</v>
      </c>
      <c r="H26" s="52" t="s">
        <v>526</v>
      </c>
      <c r="I26" s="26">
        <v>1</v>
      </c>
      <c r="J26" s="32">
        <v>0.85</v>
      </c>
      <c r="K26" s="33">
        <v>0.95</v>
      </c>
      <c r="L26" s="10"/>
      <c r="M26" s="10"/>
      <c r="N26" s="34" t="s">
        <v>622</v>
      </c>
      <c r="O26" s="34"/>
      <c r="P26" s="30"/>
    </row>
    <row r="27" spans="1:16" ht="39.75" customHeight="1" x14ac:dyDescent="0.2">
      <c r="A27" s="175"/>
      <c r="B27" s="158"/>
      <c r="C27" s="155"/>
      <c r="D27" s="54" t="s">
        <v>381</v>
      </c>
      <c r="E27" s="5" t="s">
        <v>619</v>
      </c>
      <c r="F27" s="6">
        <v>43102</v>
      </c>
      <c r="G27" s="6" t="s">
        <v>788</v>
      </c>
      <c r="H27" s="52" t="s">
        <v>527</v>
      </c>
      <c r="I27" s="26">
        <v>1</v>
      </c>
      <c r="J27" s="32">
        <v>0.9</v>
      </c>
      <c r="K27" s="33">
        <v>1</v>
      </c>
      <c r="L27" s="10"/>
      <c r="M27" s="10"/>
      <c r="N27" s="10"/>
      <c r="O27" s="10"/>
      <c r="P27" s="30"/>
    </row>
    <row r="28" spans="1:16" ht="48" customHeight="1" x14ac:dyDescent="0.2">
      <c r="A28" s="175"/>
      <c r="B28" s="158"/>
      <c r="C28" s="155"/>
      <c r="D28" s="54" t="s">
        <v>382</v>
      </c>
      <c r="E28" s="5" t="s">
        <v>619</v>
      </c>
      <c r="F28" s="6">
        <v>43102</v>
      </c>
      <c r="G28" s="6">
        <v>43464</v>
      </c>
      <c r="H28" s="52" t="s">
        <v>528</v>
      </c>
      <c r="I28" s="26">
        <v>1</v>
      </c>
      <c r="J28" s="32">
        <v>1</v>
      </c>
      <c r="K28" s="33">
        <v>1</v>
      </c>
      <c r="L28" s="10"/>
      <c r="M28" s="10"/>
      <c r="N28" s="10"/>
      <c r="O28" s="10"/>
      <c r="P28" s="30"/>
    </row>
    <row r="29" spans="1:16" ht="63.75" customHeight="1" x14ac:dyDescent="0.2">
      <c r="A29" s="175"/>
      <c r="B29" s="158"/>
      <c r="C29" s="155"/>
      <c r="D29" s="54" t="s">
        <v>383</v>
      </c>
      <c r="E29" s="5" t="s">
        <v>619</v>
      </c>
      <c r="F29" s="6">
        <v>43102</v>
      </c>
      <c r="G29" s="6">
        <v>43182</v>
      </c>
      <c r="H29" s="52" t="s">
        <v>529</v>
      </c>
      <c r="I29" s="26">
        <v>1</v>
      </c>
      <c r="J29" s="32">
        <v>0</v>
      </c>
      <c r="K29" s="33">
        <v>0</v>
      </c>
      <c r="L29" s="10"/>
      <c r="M29" s="10"/>
      <c r="N29" s="34" t="s">
        <v>623</v>
      </c>
      <c r="O29" s="34" t="s">
        <v>715</v>
      </c>
      <c r="P29" s="44"/>
    </row>
    <row r="30" spans="1:16" ht="30" customHeight="1" x14ac:dyDescent="0.2">
      <c r="A30" s="175"/>
      <c r="B30" s="158"/>
      <c r="C30" s="155"/>
      <c r="D30" s="54" t="s">
        <v>384</v>
      </c>
      <c r="E30" s="5" t="s">
        <v>619</v>
      </c>
      <c r="F30" s="6">
        <v>43132</v>
      </c>
      <c r="G30" s="6">
        <v>43159</v>
      </c>
      <c r="H30" s="54" t="s">
        <v>524</v>
      </c>
      <c r="I30" s="26">
        <v>1</v>
      </c>
      <c r="J30" s="32">
        <v>1</v>
      </c>
      <c r="K30" s="42"/>
      <c r="L30" s="10"/>
      <c r="M30" s="10"/>
      <c r="N30" s="10"/>
      <c r="O30" s="10"/>
      <c r="P30" s="30"/>
    </row>
    <row r="31" spans="1:16" ht="30" customHeight="1" x14ac:dyDescent="0.2">
      <c r="A31" s="175"/>
      <c r="B31" s="158"/>
      <c r="C31" s="155"/>
      <c r="D31" s="54" t="s">
        <v>417</v>
      </c>
      <c r="E31" s="5" t="s">
        <v>619</v>
      </c>
      <c r="F31" s="6">
        <v>43160</v>
      </c>
      <c r="G31" s="6">
        <v>43312</v>
      </c>
      <c r="H31" s="53" t="s">
        <v>173</v>
      </c>
      <c r="I31" s="4">
        <v>1</v>
      </c>
      <c r="J31" s="33">
        <v>0.3</v>
      </c>
      <c r="K31" s="33">
        <v>0.5</v>
      </c>
      <c r="L31" s="10"/>
      <c r="M31" s="10"/>
      <c r="N31" s="10"/>
      <c r="O31" s="31" t="s">
        <v>716</v>
      </c>
      <c r="P31" s="30"/>
    </row>
    <row r="32" spans="1:16" ht="42.75" customHeight="1" x14ac:dyDescent="0.2">
      <c r="A32" s="175"/>
      <c r="B32" s="158"/>
      <c r="C32" s="155" t="s">
        <v>179</v>
      </c>
      <c r="D32" s="49" t="s">
        <v>385</v>
      </c>
      <c r="E32" s="5" t="s">
        <v>619</v>
      </c>
      <c r="F32" s="6">
        <v>43102</v>
      </c>
      <c r="G32" s="6">
        <v>43465</v>
      </c>
      <c r="H32" s="49" t="s">
        <v>78</v>
      </c>
      <c r="I32" s="4">
        <v>0.9</v>
      </c>
      <c r="J32" s="32">
        <v>0.81</v>
      </c>
      <c r="K32" s="33">
        <v>0.86</v>
      </c>
      <c r="L32" s="10"/>
      <c r="M32" s="10"/>
      <c r="N32" s="10"/>
      <c r="O32" s="10"/>
      <c r="P32" s="30"/>
    </row>
    <row r="33" spans="1:16" ht="36" customHeight="1" x14ac:dyDescent="0.2">
      <c r="A33" s="175"/>
      <c r="B33" s="158"/>
      <c r="C33" s="155"/>
      <c r="D33" s="49" t="s">
        <v>625</v>
      </c>
      <c r="E33" s="5" t="s">
        <v>619</v>
      </c>
      <c r="F33" s="6">
        <v>43256</v>
      </c>
      <c r="G33" s="6">
        <v>43465</v>
      </c>
      <c r="H33" s="49" t="s">
        <v>530</v>
      </c>
      <c r="I33" s="20">
        <v>27</v>
      </c>
      <c r="J33" s="32">
        <v>0</v>
      </c>
      <c r="K33" s="33">
        <v>0</v>
      </c>
      <c r="L33" s="10"/>
      <c r="M33" s="10"/>
      <c r="N33" s="10"/>
      <c r="O33" s="31" t="s">
        <v>717</v>
      </c>
      <c r="P33" s="30"/>
    </row>
    <row r="34" spans="1:16" ht="61.5" customHeight="1" x14ac:dyDescent="0.2">
      <c r="A34" s="175"/>
      <c r="B34" s="158"/>
      <c r="C34" s="155"/>
      <c r="D34" s="49" t="s">
        <v>386</v>
      </c>
      <c r="E34" s="5" t="s">
        <v>619</v>
      </c>
      <c r="F34" s="6">
        <v>43256</v>
      </c>
      <c r="G34" s="6">
        <v>43465</v>
      </c>
      <c r="H34" s="49" t="s">
        <v>148</v>
      </c>
      <c r="I34" s="4">
        <v>1</v>
      </c>
      <c r="J34" s="33">
        <f>70/160</f>
        <v>0.4375</v>
      </c>
      <c r="K34" s="33">
        <v>1</v>
      </c>
      <c r="L34" s="10"/>
      <c r="M34" s="10"/>
      <c r="N34" s="10"/>
      <c r="O34" s="34" t="s">
        <v>718</v>
      </c>
      <c r="P34" s="30"/>
    </row>
    <row r="35" spans="1:16" ht="69" customHeight="1" x14ac:dyDescent="0.2">
      <c r="A35" s="175"/>
      <c r="B35" s="158"/>
      <c r="C35" s="155"/>
      <c r="D35" s="49" t="s">
        <v>387</v>
      </c>
      <c r="E35" s="5" t="s">
        <v>619</v>
      </c>
      <c r="F35" s="6">
        <v>43102</v>
      </c>
      <c r="G35" s="6">
        <v>43465</v>
      </c>
      <c r="H35" s="49" t="s">
        <v>150</v>
      </c>
      <c r="I35" s="20">
        <v>12</v>
      </c>
      <c r="J35" s="32">
        <v>0.17</v>
      </c>
      <c r="K35" s="33">
        <f>3/12</f>
        <v>0.25</v>
      </c>
      <c r="L35" s="10"/>
      <c r="M35" s="10"/>
      <c r="N35" s="34" t="s">
        <v>626</v>
      </c>
      <c r="O35" s="34" t="s">
        <v>719</v>
      </c>
      <c r="P35" s="30"/>
    </row>
    <row r="36" spans="1:16" ht="81.75" customHeight="1" x14ac:dyDescent="0.2">
      <c r="A36" s="175"/>
      <c r="B36" s="158"/>
      <c r="C36" s="156" t="s">
        <v>180</v>
      </c>
      <c r="D36" s="49" t="s">
        <v>385</v>
      </c>
      <c r="E36" s="5" t="s">
        <v>619</v>
      </c>
      <c r="F36" s="6">
        <v>43102</v>
      </c>
      <c r="G36" s="6">
        <v>43465</v>
      </c>
      <c r="H36" s="49" t="s">
        <v>154</v>
      </c>
      <c r="I36" s="4">
        <v>0.5</v>
      </c>
      <c r="J36" s="32">
        <v>0.01</v>
      </c>
      <c r="K36" s="32">
        <v>0.06</v>
      </c>
      <c r="L36" s="10"/>
      <c r="M36" s="10"/>
      <c r="N36" s="34" t="s">
        <v>627</v>
      </c>
      <c r="O36" s="34"/>
      <c r="P36" s="44"/>
    </row>
    <row r="37" spans="1:16" ht="69" customHeight="1" x14ac:dyDescent="0.2">
      <c r="A37" s="175"/>
      <c r="B37" s="158"/>
      <c r="C37" s="156"/>
      <c r="D37" s="49" t="s">
        <v>388</v>
      </c>
      <c r="E37" s="5" t="s">
        <v>619</v>
      </c>
      <c r="F37" s="6">
        <v>43160</v>
      </c>
      <c r="G37" s="6">
        <v>43465</v>
      </c>
      <c r="H37" s="49" t="s">
        <v>153</v>
      </c>
      <c r="I37" s="4">
        <v>1</v>
      </c>
      <c r="J37" s="32">
        <v>0</v>
      </c>
      <c r="K37" s="35">
        <f>+(0.290993071593533+0.0916030534351145)</f>
        <v>0.38259612502864748</v>
      </c>
      <c r="L37" s="10"/>
      <c r="M37" s="10"/>
      <c r="N37" s="34" t="s">
        <v>628</v>
      </c>
      <c r="O37" s="34"/>
      <c r="P37" s="44"/>
    </row>
    <row r="38" spans="1:16" ht="46.5" customHeight="1" x14ac:dyDescent="0.2">
      <c r="A38" s="175"/>
      <c r="B38" s="158"/>
      <c r="C38" s="156"/>
      <c r="D38" s="49" t="s">
        <v>387</v>
      </c>
      <c r="E38" s="5" t="s">
        <v>619</v>
      </c>
      <c r="F38" s="6">
        <v>43160</v>
      </c>
      <c r="G38" s="6">
        <v>43465</v>
      </c>
      <c r="H38" s="123" t="s">
        <v>155</v>
      </c>
      <c r="I38" s="4">
        <v>1</v>
      </c>
      <c r="J38" s="32">
        <v>0</v>
      </c>
      <c r="K38" s="43">
        <v>0.18</v>
      </c>
      <c r="L38" s="10"/>
      <c r="M38" s="10"/>
      <c r="N38" s="31" t="s">
        <v>629</v>
      </c>
      <c r="O38" s="31"/>
      <c r="P38" s="44"/>
    </row>
    <row r="39" spans="1:16" ht="43.5" customHeight="1" x14ac:dyDescent="0.2">
      <c r="A39" s="175"/>
      <c r="B39" s="158"/>
      <c r="C39" s="156"/>
      <c r="D39" s="49" t="s">
        <v>381</v>
      </c>
      <c r="E39" s="5" t="s">
        <v>619</v>
      </c>
      <c r="F39" s="6">
        <v>43132</v>
      </c>
      <c r="G39" s="6">
        <v>43465</v>
      </c>
      <c r="H39" s="123" t="s">
        <v>156</v>
      </c>
      <c r="I39" s="4">
        <v>1</v>
      </c>
      <c r="J39" s="33">
        <v>0.8</v>
      </c>
      <c r="K39" s="33">
        <v>0.76</v>
      </c>
      <c r="L39" s="10"/>
      <c r="M39" s="10"/>
      <c r="N39" s="34" t="s">
        <v>630</v>
      </c>
      <c r="O39" s="34" t="s">
        <v>720</v>
      </c>
      <c r="P39" s="44"/>
    </row>
    <row r="40" spans="1:16" ht="38.25" customHeight="1" x14ac:dyDescent="0.2">
      <c r="A40" s="175"/>
      <c r="B40" s="158"/>
      <c r="C40" s="156"/>
      <c r="D40" s="49" t="s">
        <v>389</v>
      </c>
      <c r="E40" s="5" t="s">
        <v>619</v>
      </c>
      <c r="F40" s="6">
        <v>43132</v>
      </c>
      <c r="G40" s="6">
        <v>43465</v>
      </c>
      <c r="H40" s="123" t="s">
        <v>157</v>
      </c>
      <c r="I40" s="20" t="s">
        <v>722</v>
      </c>
      <c r="J40" s="33">
        <v>1</v>
      </c>
      <c r="K40" s="42"/>
      <c r="L40" s="10"/>
      <c r="M40" s="10"/>
      <c r="N40" s="34" t="s">
        <v>631</v>
      </c>
      <c r="O40" s="34" t="s">
        <v>721</v>
      </c>
      <c r="P40" s="44"/>
    </row>
    <row r="41" spans="1:16" ht="48.75" customHeight="1" x14ac:dyDescent="0.2">
      <c r="A41" s="175"/>
      <c r="B41" s="158"/>
      <c r="C41" s="156"/>
      <c r="D41" s="49" t="s">
        <v>382</v>
      </c>
      <c r="E41" s="5" t="s">
        <v>619</v>
      </c>
      <c r="F41" s="6">
        <v>43160</v>
      </c>
      <c r="G41" s="6">
        <v>43465</v>
      </c>
      <c r="H41" s="123" t="s">
        <v>528</v>
      </c>
      <c r="I41" s="4">
        <v>1</v>
      </c>
      <c r="J41" s="33">
        <v>0</v>
      </c>
      <c r="K41" s="33">
        <v>0.18</v>
      </c>
      <c r="L41" s="10"/>
      <c r="M41" s="10"/>
      <c r="N41" s="34" t="s">
        <v>629</v>
      </c>
      <c r="O41" s="34" t="s">
        <v>723</v>
      </c>
      <c r="P41" s="44"/>
    </row>
    <row r="42" spans="1:16" ht="23.25" customHeight="1" x14ac:dyDescent="0.2">
      <c r="A42" s="175"/>
      <c r="B42" s="158"/>
      <c r="C42" s="156" t="s">
        <v>323</v>
      </c>
      <c r="D42" s="54" t="s">
        <v>390</v>
      </c>
      <c r="E42" s="5" t="s">
        <v>619</v>
      </c>
      <c r="F42" s="6">
        <v>43132</v>
      </c>
      <c r="G42" s="6">
        <v>43220</v>
      </c>
      <c r="H42" s="54" t="s">
        <v>178</v>
      </c>
      <c r="I42" s="20">
        <v>1</v>
      </c>
      <c r="J42" s="32">
        <v>1</v>
      </c>
      <c r="K42" s="30" t="s">
        <v>787</v>
      </c>
      <c r="L42" s="46"/>
      <c r="M42" s="10"/>
      <c r="N42" s="37"/>
      <c r="O42" s="37"/>
      <c r="P42" s="30"/>
    </row>
    <row r="43" spans="1:16" ht="36" customHeight="1" x14ac:dyDescent="0.2">
      <c r="A43" s="175"/>
      <c r="B43" s="158"/>
      <c r="C43" s="156"/>
      <c r="D43" s="54" t="s">
        <v>391</v>
      </c>
      <c r="E43" s="5" t="s">
        <v>619</v>
      </c>
      <c r="F43" s="6">
        <v>43132</v>
      </c>
      <c r="G43" s="6">
        <v>43182</v>
      </c>
      <c r="H43" s="54" t="s">
        <v>79</v>
      </c>
      <c r="I43" s="4">
        <v>1</v>
      </c>
      <c r="J43" s="32">
        <v>1</v>
      </c>
      <c r="K43" s="30" t="s">
        <v>787</v>
      </c>
      <c r="L43" s="46"/>
      <c r="M43" s="10"/>
      <c r="N43" s="10"/>
      <c r="O43" s="10"/>
      <c r="P43" s="30"/>
    </row>
    <row r="44" spans="1:16" ht="57" customHeight="1" x14ac:dyDescent="0.2">
      <c r="A44" s="175"/>
      <c r="B44" s="158"/>
      <c r="C44" s="156"/>
      <c r="D44" s="54" t="s">
        <v>392</v>
      </c>
      <c r="E44" s="5" t="s">
        <v>619</v>
      </c>
      <c r="F44" s="6">
        <v>43132</v>
      </c>
      <c r="G44" s="6">
        <v>43220</v>
      </c>
      <c r="H44" s="54" t="s">
        <v>80</v>
      </c>
      <c r="I44" s="4">
        <v>1</v>
      </c>
      <c r="J44" s="32">
        <v>0.8</v>
      </c>
      <c r="K44" s="32">
        <v>1</v>
      </c>
      <c r="L44" s="46"/>
      <c r="M44" s="10"/>
      <c r="N44" s="10"/>
      <c r="O44" s="10"/>
      <c r="P44" s="30"/>
    </row>
    <row r="45" spans="1:16" ht="57" customHeight="1" x14ac:dyDescent="0.2">
      <c r="A45" s="175"/>
      <c r="B45" s="158"/>
      <c r="C45" s="156"/>
      <c r="D45" s="54" t="s">
        <v>531</v>
      </c>
      <c r="E45" s="5" t="s">
        <v>619</v>
      </c>
      <c r="F45" s="6">
        <v>43160</v>
      </c>
      <c r="G45" s="6">
        <v>43312</v>
      </c>
      <c r="H45" s="54" t="s">
        <v>532</v>
      </c>
      <c r="I45" s="20">
        <v>5</v>
      </c>
      <c r="J45" s="30">
        <v>2</v>
      </c>
      <c r="K45" s="30">
        <v>0</v>
      </c>
      <c r="L45" s="46"/>
      <c r="M45" s="10"/>
      <c r="N45" s="10"/>
      <c r="O45" s="38" t="s">
        <v>724</v>
      </c>
      <c r="P45" s="30"/>
    </row>
    <row r="46" spans="1:16" ht="57" customHeight="1" x14ac:dyDescent="0.2">
      <c r="A46" s="175"/>
      <c r="B46" s="158"/>
      <c r="C46" s="156"/>
      <c r="D46" s="54" t="s">
        <v>404</v>
      </c>
      <c r="E46" s="5" t="s">
        <v>619</v>
      </c>
      <c r="F46" s="6">
        <v>43221</v>
      </c>
      <c r="G46" s="6">
        <v>43464</v>
      </c>
      <c r="H46" s="54" t="s">
        <v>741</v>
      </c>
      <c r="I46" s="20">
        <v>1</v>
      </c>
      <c r="J46" s="32">
        <v>1</v>
      </c>
      <c r="K46" s="33">
        <v>1</v>
      </c>
      <c r="L46" s="46"/>
      <c r="M46" s="10"/>
      <c r="N46" s="10"/>
      <c r="O46" s="10"/>
      <c r="P46" s="30"/>
    </row>
    <row r="47" spans="1:16" ht="33" customHeight="1" x14ac:dyDescent="0.2">
      <c r="A47" s="175"/>
      <c r="B47" s="158"/>
      <c r="C47" s="156"/>
      <c r="D47" s="54" t="s">
        <v>394</v>
      </c>
      <c r="E47" s="5" t="s">
        <v>619</v>
      </c>
      <c r="F47" s="6">
        <v>43313</v>
      </c>
      <c r="G47" s="6">
        <v>43325</v>
      </c>
      <c r="H47" s="54" t="s">
        <v>81</v>
      </c>
      <c r="I47" s="20">
        <v>1</v>
      </c>
      <c r="J47" s="32">
        <v>0</v>
      </c>
      <c r="K47" s="32">
        <v>0</v>
      </c>
      <c r="L47" s="46"/>
      <c r="M47" s="10"/>
      <c r="N47" s="10"/>
      <c r="O47" s="10"/>
      <c r="P47" s="30"/>
    </row>
    <row r="48" spans="1:16" ht="38.25" x14ac:dyDescent="0.2">
      <c r="A48" s="175"/>
      <c r="B48" s="158"/>
      <c r="C48" s="156"/>
      <c r="D48" s="54" t="s">
        <v>395</v>
      </c>
      <c r="E48" s="5" t="s">
        <v>619</v>
      </c>
      <c r="F48" s="6">
        <v>43326</v>
      </c>
      <c r="G48" s="6">
        <v>43465</v>
      </c>
      <c r="H48" s="54" t="s">
        <v>78</v>
      </c>
      <c r="I48" s="4">
        <v>0.2</v>
      </c>
      <c r="J48" s="32">
        <v>0</v>
      </c>
      <c r="K48" s="32">
        <v>0</v>
      </c>
      <c r="L48" s="46"/>
      <c r="M48" s="10"/>
      <c r="N48" s="10"/>
      <c r="O48" s="36" t="s">
        <v>725</v>
      </c>
      <c r="P48" s="30"/>
    </row>
    <row r="49" spans="1:16" ht="48" customHeight="1" x14ac:dyDescent="0.2">
      <c r="A49" s="175"/>
      <c r="B49" s="158"/>
      <c r="C49" s="156"/>
      <c r="D49" s="54" t="s">
        <v>396</v>
      </c>
      <c r="E49" s="5" t="s">
        <v>619</v>
      </c>
      <c r="F49" s="6">
        <v>43313</v>
      </c>
      <c r="G49" s="6">
        <v>43465</v>
      </c>
      <c r="H49" s="54" t="s">
        <v>150</v>
      </c>
      <c r="I49" s="20">
        <v>1</v>
      </c>
      <c r="J49" s="32">
        <v>0</v>
      </c>
      <c r="K49" s="33">
        <v>0</v>
      </c>
      <c r="L49" s="46"/>
      <c r="M49" s="10"/>
      <c r="N49" s="10"/>
      <c r="O49" s="10"/>
      <c r="P49" s="30"/>
    </row>
    <row r="50" spans="1:16" ht="21.75" customHeight="1" x14ac:dyDescent="0.2">
      <c r="A50" s="175"/>
      <c r="B50" s="158"/>
      <c r="C50" s="156"/>
      <c r="D50" s="54" t="s">
        <v>397</v>
      </c>
      <c r="E50" s="5" t="s">
        <v>619</v>
      </c>
      <c r="F50" s="6">
        <v>43313</v>
      </c>
      <c r="G50" s="6">
        <v>43465</v>
      </c>
      <c r="H50" s="6" t="s">
        <v>163</v>
      </c>
      <c r="I50" s="20">
        <v>1</v>
      </c>
      <c r="J50" s="33">
        <v>1</v>
      </c>
      <c r="K50" s="33" t="s">
        <v>787</v>
      </c>
      <c r="L50" s="46"/>
      <c r="M50" s="10"/>
      <c r="N50" s="10"/>
      <c r="O50" s="10"/>
      <c r="P50" s="30"/>
    </row>
    <row r="51" spans="1:16" ht="32.25" customHeight="1" x14ac:dyDescent="0.2">
      <c r="A51" s="175"/>
      <c r="B51" s="158"/>
      <c r="C51" s="156"/>
      <c r="D51" s="54" t="s">
        <v>398</v>
      </c>
      <c r="E51" s="5" t="s">
        <v>619</v>
      </c>
      <c r="F51" s="6">
        <v>43326</v>
      </c>
      <c r="G51" s="6">
        <v>43343</v>
      </c>
      <c r="H51" s="54" t="s">
        <v>159</v>
      </c>
      <c r="I51" s="4">
        <v>1</v>
      </c>
      <c r="J51" s="33">
        <v>0</v>
      </c>
      <c r="K51" s="33">
        <v>0</v>
      </c>
      <c r="L51" s="46"/>
      <c r="M51" s="10"/>
      <c r="N51" s="10"/>
      <c r="O51" s="10"/>
      <c r="P51" s="30"/>
    </row>
    <row r="52" spans="1:16" ht="32.25" customHeight="1" x14ac:dyDescent="0.2">
      <c r="A52" s="175"/>
      <c r="B52" s="158"/>
      <c r="C52" s="156"/>
      <c r="D52" s="54" t="s">
        <v>399</v>
      </c>
      <c r="E52" s="5" t="s">
        <v>619</v>
      </c>
      <c r="F52" s="6">
        <v>43346</v>
      </c>
      <c r="G52" s="6">
        <v>43371</v>
      </c>
      <c r="H52" s="54" t="s">
        <v>160</v>
      </c>
      <c r="I52" s="26">
        <v>1</v>
      </c>
      <c r="J52" s="33">
        <v>0</v>
      </c>
      <c r="K52" s="32">
        <v>0</v>
      </c>
      <c r="L52" s="46"/>
      <c r="M52" s="10"/>
      <c r="N52" s="10"/>
      <c r="O52" s="10"/>
      <c r="P52" s="30"/>
    </row>
    <row r="53" spans="1:16" ht="38.25" customHeight="1" x14ac:dyDescent="0.2">
      <c r="A53" s="175"/>
      <c r="B53" s="158"/>
      <c r="C53" s="156"/>
      <c r="D53" s="54" t="s">
        <v>381</v>
      </c>
      <c r="E53" s="5" t="s">
        <v>619</v>
      </c>
      <c r="F53" s="6">
        <v>43325</v>
      </c>
      <c r="G53" s="6">
        <v>43465</v>
      </c>
      <c r="H53" s="54" t="s">
        <v>533</v>
      </c>
      <c r="I53" s="26">
        <v>1</v>
      </c>
      <c r="J53" s="33">
        <v>0</v>
      </c>
      <c r="K53" s="32">
        <v>0</v>
      </c>
      <c r="L53" s="46"/>
      <c r="M53" s="10"/>
      <c r="N53" s="10"/>
      <c r="O53" s="10"/>
      <c r="P53" s="30"/>
    </row>
    <row r="54" spans="1:16" ht="51" x14ac:dyDescent="0.2">
      <c r="A54" s="175"/>
      <c r="B54" s="158"/>
      <c r="C54" s="156"/>
      <c r="D54" s="54" t="s">
        <v>181</v>
      </c>
      <c r="E54" s="5" t="s">
        <v>619</v>
      </c>
      <c r="F54" s="6">
        <v>43325</v>
      </c>
      <c r="G54" s="6">
        <v>43465</v>
      </c>
      <c r="H54" s="54" t="s">
        <v>534</v>
      </c>
      <c r="I54" s="26">
        <v>1</v>
      </c>
      <c r="J54" s="33">
        <v>0</v>
      </c>
      <c r="K54" s="32">
        <v>0</v>
      </c>
      <c r="L54" s="46"/>
      <c r="M54" s="10"/>
      <c r="N54" s="10"/>
      <c r="O54" s="10"/>
      <c r="P54" s="30"/>
    </row>
    <row r="55" spans="1:16" ht="48" customHeight="1" x14ac:dyDescent="0.2">
      <c r="A55" s="175"/>
      <c r="B55" s="158"/>
      <c r="C55" s="156"/>
      <c r="D55" s="54" t="s">
        <v>182</v>
      </c>
      <c r="E55" s="5" t="s">
        <v>619</v>
      </c>
      <c r="F55" s="6">
        <v>43325</v>
      </c>
      <c r="G55" s="6">
        <v>43465</v>
      </c>
      <c r="H55" s="123" t="s">
        <v>535</v>
      </c>
      <c r="I55" s="26">
        <v>1</v>
      </c>
      <c r="J55" s="33">
        <v>0</v>
      </c>
      <c r="K55" s="32">
        <v>0</v>
      </c>
      <c r="L55" s="46"/>
      <c r="M55" s="10"/>
      <c r="N55" s="10"/>
      <c r="O55" s="10"/>
      <c r="P55" s="30"/>
    </row>
    <row r="56" spans="1:16" ht="93" customHeight="1" x14ac:dyDescent="0.2">
      <c r="A56" s="119"/>
      <c r="B56" s="158"/>
      <c r="C56" s="123" t="s">
        <v>351</v>
      </c>
      <c r="D56" s="49" t="s">
        <v>726</v>
      </c>
      <c r="E56" s="5" t="s">
        <v>619</v>
      </c>
      <c r="F56" s="6">
        <v>43132</v>
      </c>
      <c r="G56" s="6">
        <v>43464</v>
      </c>
      <c r="H56" s="123" t="s">
        <v>352</v>
      </c>
      <c r="I56" s="4" t="s">
        <v>536</v>
      </c>
      <c r="J56" s="32">
        <v>0</v>
      </c>
      <c r="K56" s="33">
        <v>1</v>
      </c>
      <c r="L56" s="46"/>
      <c r="M56" s="10"/>
      <c r="N56" s="34" t="s">
        <v>632</v>
      </c>
      <c r="O56" s="34" t="s">
        <v>727</v>
      </c>
      <c r="P56" s="34"/>
    </row>
    <row r="57" spans="1:16" ht="59.25" customHeight="1" x14ac:dyDescent="0.2">
      <c r="B57" s="158"/>
      <c r="C57" s="156" t="s">
        <v>324</v>
      </c>
      <c r="D57" s="54" t="s">
        <v>400</v>
      </c>
      <c r="E57" s="5" t="s">
        <v>169</v>
      </c>
      <c r="F57" s="6">
        <v>43102</v>
      </c>
      <c r="G57" s="6">
        <v>43182</v>
      </c>
      <c r="H57" s="54" t="s">
        <v>164</v>
      </c>
      <c r="I57" s="20">
        <v>1</v>
      </c>
      <c r="J57" s="32">
        <v>0</v>
      </c>
      <c r="K57" s="28">
        <v>1</v>
      </c>
      <c r="L57" s="46"/>
      <c r="M57" s="10"/>
      <c r="N57" s="10"/>
      <c r="O57" s="44" t="s">
        <v>728</v>
      </c>
      <c r="P57" s="30"/>
    </row>
    <row r="58" spans="1:16" ht="48.75" customHeight="1" x14ac:dyDescent="0.2">
      <c r="A58" s="175"/>
      <c r="B58" s="158"/>
      <c r="C58" s="156"/>
      <c r="D58" s="54" t="s">
        <v>401</v>
      </c>
      <c r="E58" s="5" t="s">
        <v>619</v>
      </c>
      <c r="F58" s="6">
        <v>43132</v>
      </c>
      <c r="G58" s="6">
        <v>43182</v>
      </c>
      <c r="H58" s="54" t="s">
        <v>537</v>
      </c>
      <c r="I58" s="4">
        <v>1</v>
      </c>
      <c r="J58" s="32">
        <v>1</v>
      </c>
      <c r="K58" s="30" t="s">
        <v>787</v>
      </c>
      <c r="L58" s="10"/>
      <c r="M58" s="10"/>
      <c r="N58" s="10"/>
      <c r="O58" s="10"/>
      <c r="P58" s="30"/>
    </row>
    <row r="59" spans="1:16" ht="47.25" customHeight="1" x14ac:dyDescent="0.2">
      <c r="A59" s="175"/>
      <c r="B59" s="158"/>
      <c r="C59" s="156"/>
      <c r="D59" s="54" t="s">
        <v>390</v>
      </c>
      <c r="E59" s="5" t="s">
        <v>619</v>
      </c>
      <c r="F59" s="6">
        <v>43132</v>
      </c>
      <c r="G59" s="6">
        <v>43220</v>
      </c>
      <c r="H59" s="54" t="s">
        <v>178</v>
      </c>
      <c r="I59" s="20">
        <v>1</v>
      </c>
      <c r="J59" s="32">
        <v>1</v>
      </c>
      <c r="K59" s="30" t="s">
        <v>787</v>
      </c>
      <c r="L59" s="10"/>
      <c r="M59" s="10"/>
      <c r="N59" s="10"/>
      <c r="O59" s="10"/>
      <c r="P59" s="30"/>
    </row>
    <row r="60" spans="1:16" ht="77.25" customHeight="1" x14ac:dyDescent="0.2">
      <c r="A60" s="175"/>
      <c r="B60" s="158"/>
      <c r="C60" s="156"/>
      <c r="D60" s="54" t="s">
        <v>391</v>
      </c>
      <c r="E60" s="5" t="s">
        <v>619</v>
      </c>
      <c r="F60" s="6">
        <v>43132</v>
      </c>
      <c r="G60" s="6">
        <v>43182</v>
      </c>
      <c r="H60" s="54" t="s">
        <v>79</v>
      </c>
      <c r="I60" s="4">
        <v>1</v>
      </c>
      <c r="J60" s="32">
        <v>0.5</v>
      </c>
      <c r="K60" s="32">
        <v>1</v>
      </c>
      <c r="L60" s="10"/>
      <c r="M60" s="10"/>
      <c r="N60" s="34" t="s">
        <v>633</v>
      </c>
      <c r="O60" s="34"/>
      <c r="P60" s="44"/>
    </row>
    <row r="61" spans="1:16" ht="59.25" customHeight="1" x14ac:dyDescent="0.2">
      <c r="A61" s="175"/>
      <c r="B61" s="158"/>
      <c r="C61" s="156"/>
      <c r="D61" s="54" t="s">
        <v>402</v>
      </c>
      <c r="E61" s="5" t="s">
        <v>619</v>
      </c>
      <c r="F61" s="6">
        <v>43132</v>
      </c>
      <c r="G61" s="6">
        <v>43220</v>
      </c>
      <c r="H61" s="54" t="s">
        <v>80</v>
      </c>
      <c r="I61" s="4">
        <v>1</v>
      </c>
      <c r="J61" s="32">
        <v>0.8</v>
      </c>
      <c r="K61" s="32">
        <v>1</v>
      </c>
      <c r="L61" s="10"/>
      <c r="M61" s="10"/>
      <c r="N61" s="10"/>
      <c r="O61" s="34" t="s">
        <v>729</v>
      </c>
      <c r="P61" s="30"/>
    </row>
    <row r="62" spans="1:16" ht="59.25" customHeight="1" x14ac:dyDescent="0.2">
      <c r="A62" s="175"/>
      <c r="B62" s="158"/>
      <c r="C62" s="156"/>
      <c r="D62" s="54" t="s">
        <v>403</v>
      </c>
      <c r="E62" s="5" t="s">
        <v>619</v>
      </c>
      <c r="F62" s="6">
        <v>43102</v>
      </c>
      <c r="G62" s="6">
        <v>43182</v>
      </c>
      <c r="H62" s="54" t="s">
        <v>165</v>
      </c>
      <c r="I62" s="20">
        <v>1</v>
      </c>
      <c r="J62" s="32">
        <v>1</v>
      </c>
      <c r="K62" s="30" t="s">
        <v>787</v>
      </c>
      <c r="L62" s="10"/>
      <c r="M62" s="10"/>
      <c r="N62" s="10"/>
      <c r="O62" s="10"/>
      <c r="P62" s="30"/>
    </row>
    <row r="63" spans="1:16" ht="59.25" customHeight="1" x14ac:dyDescent="0.2">
      <c r="A63" s="175"/>
      <c r="B63" s="158"/>
      <c r="C63" s="156"/>
      <c r="D63" s="54" t="s">
        <v>393</v>
      </c>
      <c r="E63" s="5" t="s">
        <v>619</v>
      </c>
      <c r="F63" s="6">
        <v>43160</v>
      </c>
      <c r="G63" s="6">
        <v>43312</v>
      </c>
      <c r="H63" s="54" t="s">
        <v>158</v>
      </c>
      <c r="I63" s="4">
        <v>1</v>
      </c>
      <c r="J63" s="32">
        <v>0.2</v>
      </c>
      <c r="K63" s="32">
        <v>0</v>
      </c>
      <c r="L63" s="10"/>
      <c r="M63" s="10"/>
      <c r="N63" s="10"/>
      <c r="O63" s="34" t="s">
        <v>724</v>
      </c>
      <c r="P63" s="30"/>
    </row>
    <row r="64" spans="1:16" ht="59.25" customHeight="1" x14ac:dyDescent="0.2">
      <c r="A64" s="175"/>
      <c r="B64" s="158"/>
      <c r="C64" s="156"/>
      <c r="D64" s="54" t="s">
        <v>404</v>
      </c>
      <c r="E64" s="5" t="s">
        <v>619</v>
      </c>
      <c r="F64" s="6">
        <v>43221</v>
      </c>
      <c r="G64" s="6">
        <v>43312</v>
      </c>
      <c r="H64" s="54" t="s">
        <v>789</v>
      </c>
      <c r="I64" s="20">
        <v>1</v>
      </c>
      <c r="J64" s="33">
        <v>0</v>
      </c>
      <c r="K64" s="32">
        <v>1</v>
      </c>
      <c r="L64" s="10"/>
      <c r="M64" s="10"/>
      <c r="N64" s="10"/>
      <c r="O64" s="10"/>
      <c r="P64" s="30"/>
    </row>
    <row r="65" spans="1:16" ht="52.5" customHeight="1" x14ac:dyDescent="0.2">
      <c r="A65" s="175"/>
      <c r="B65" s="158"/>
      <c r="C65" s="156"/>
      <c r="D65" s="54" t="s">
        <v>394</v>
      </c>
      <c r="E65" s="5" t="s">
        <v>619</v>
      </c>
      <c r="F65" s="6">
        <v>43313</v>
      </c>
      <c r="G65" s="6">
        <v>43325</v>
      </c>
      <c r="H65" s="54" t="s">
        <v>81</v>
      </c>
      <c r="I65" s="20">
        <v>1</v>
      </c>
      <c r="J65" s="33">
        <v>0</v>
      </c>
      <c r="K65" s="32">
        <v>0</v>
      </c>
      <c r="L65" s="10"/>
      <c r="M65" s="10"/>
      <c r="N65" s="10"/>
      <c r="O65" s="10"/>
      <c r="P65" s="30"/>
    </row>
    <row r="66" spans="1:16" ht="45" customHeight="1" x14ac:dyDescent="0.2">
      <c r="A66" s="175"/>
      <c r="B66" s="158"/>
      <c r="C66" s="156"/>
      <c r="D66" s="54" t="s">
        <v>395</v>
      </c>
      <c r="E66" s="5" t="s">
        <v>619</v>
      </c>
      <c r="F66" s="6">
        <v>43326</v>
      </c>
      <c r="G66" s="6">
        <v>43465</v>
      </c>
      <c r="H66" s="54" t="s">
        <v>78</v>
      </c>
      <c r="I66" s="4">
        <v>0.2</v>
      </c>
      <c r="J66" s="33">
        <v>0</v>
      </c>
      <c r="K66" s="32">
        <v>0</v>
      </c>
      <c r="L66" s="10"/>
      <c r="M66" s="10"/>
      <c r="N66" s="10"/>
      <c r="O66" s="10"/>
      <c r="P66" s="30"/>
    </row>
    <row r="67" spans="1:16" ht="99" customHeight="1" x14ac:dyDescent="0.2">
      <c r="A67" s="175"/>
      <c r="B67" s="158"/>
      <c r="C67" s="156"/>
      <c r="D67" s="54" t="s">
        <v>405</v>
      </c>
      <c r="E67" s="5" t="s">
        <v>619</v>
      </c>
      <c r="F67" s="6">
        <v>43346</v>
      </c>
      <c r="G67" s="6">
        <v>43465</v>
      </c>
      <c r="H67" s="54" t="s">
        <v>183</v>
      </c>
      <c r="I67" s="4">
        <v>1</v>
      </c>
      <c r="J67" s="32">
        <v>0.7</v>
      </c>
      <c r="K67" s="32">
        <v>1</v>
      </c>
      <c r="L67" s="10"/>
      <c r="M67" s="10"/>
      <c r="N67" s="38" t="s">
        <v>634</v>
      </c>
      <c r="O67" s="38"/>
      <c r="P67" s="44"/>
    </row>
    <row r="68" spans="1:16" ht="58.5" customHeight="1" x14ac:dyDescent="0.2">
      <c r="A68" s="175"/>
      <c r="B68" s="158"/>
      <c r="C68" s="156"/>
      <c r="D68" s="54" t="s">
        <v>406</v>
      </c>
      <c r="E68" s="5" t="s">
        <v>619</v>
      </c>
      <c r="F68" s="6">
        <v>43346</v>
      </c>
      <c r="G68" s="6">
        <v>43465</v>
      </c>
      <c r="H68" s="54" t="s">
        <v>538</v>
      </c>
      <c r="I68" s="20">
        <v>11</v>
      </c>
      <c r="J68" s="33">
        <v>0</v>
      </c>
      <c r="K68" s="32">
        <v>0</v>
      </c>
      <c r="L68" s="10"/>
      <c r="M68" s="10"/>
      <c r="N68" s="10"/>
      <c r="O68" s="10"/>
      <c r="P68" s="30"/>
    </row>
    <row r="69" spans="1:16" ht="31.5" customHeight="1" x14ac:dyDescent="0.2">
      <c r="A69" s="175"/>
      <c r="B69" s="158"/>
      <c r="C69" s="156"/>
      <c r="D69" s="54" t="s">
        <v>407</v>
      </c>
      <c r="E69" s="5" t="s">
        <v>619</v>
      </c>
      <c r="F69" s="6">
        <v>43313</v>
      </c>
      <c r="G69" s="6">
        <v>43465</v>
      </c>
      <c r="H69" s="54" t="s">
        <v>163</v>
      </c>
      <c r="I69" s="20">
        <v>1</v>
      </c>
      <c r="J69" s="33">
        <v>1</v>
      </c>
      <c r="K69" s="33">
        <v>1</v>
      </c>
      <c r="L69" s="10"/>
      <c r="M69" s="10"/>
      <c r="N69" s="10"/>
      <c r="O69" s="10"/>
      <c r="P69" s="30"/>
    </row>
    <row r="70" spans="1:16" ht="32.25" customHeight="1" x14ac:dyDescent="0.2">
      <c r="A70" s="175"/>
      <c r="B70" s="158"/>
      <c r="C70" s="156"/>
      <c r="D70" s="54" t="s">
        <v>398</v>
      </c>
      <c r="E70" s="5" t="s">
        <v>619</v>
      </c>
      <c r="F70" s="6">
        <v>43326</v>
      </c>
      <c r="G70" s="6">
        <v>43343</v>
      </c>
      <c r="H70" s="54" t="s">
        <v>539</v>
      </c>
      <c r="I70" s="4">
        <v>1</v>
      </c>
      <c r="J70" s="33">
        <v>0</v>
      </c>
      <c r="K70" s="33">
        <v>0</v>
      </c>
      <c r="L70" s="10"/>
      <c r="M70" s="10"/>
      <c r="N70" s="10"/>
      <c r="O70" s="10"/>
      <c r="P70" s="30"/>
    </row>
    <row r="71" spans="1:16" ht="28.5" customHeight="1" x14ac:dyDescent="0.2">
      <c r="A71" s="175"/>
      <c r="B71" s="158"/>
      <c r="C71" s="156"/>
      <c r="D71" s="54" t="s">
        <v>399</v>
      </c>
      <c r="E71" s="5" t="s">
        <v>619</v>
      </c>
      <c r="F71" s="6">
        <v>43326</v>
      </c>
      <c r="G71" s="6">
        <v>43372</v>
      </c>
      <c r="H71" s="54" t="s">
        <v>160</v>
      </c>
      <c r="I71" s="26">
        <v>1</v>
      </c>
      <c r="J71" s="33">
        <v>0</v>
      </c>
      <c r="K71" s="33">
        <v>0</v>
      </c>
      <c r="L71" s="10"/>
      <c r="M71" s="10"/>
      <c r="N71" s="10"/>
      <c r="O71" s="10"/>
      <c r="P71" s="30"/>
    </row>
    <row r="72" spans="1:16" ht="33" customHeight="1" x14ac:dyDescent="0.2">
      <c r="A72" s="175"/>
      <c r="B72" s="158"/>
      <c r="C72" s="156"/>
      <c r="D72" s="54" t="s">
        <v>381</v>
      </c>
      <c r="E72" s="5" t="s">
        <v>619</v>
      </c>
      <c r="F72" s="6">
        <v>43326</v>
      </c>
      <c r="G72" s="6">
        <v>43465</v>
      </c>
      <c r="H72" s="54" t="s">
        <v>161</v>
      </c>
      <c r="I72" s="26">
        <v>1</v>
      </c>
      <c r="J72" s="33">
        <v>0</v>
      </c>
      <c r="K72" s="33">
        <v>0</v>
      </c>
      <c r="L72" s="10"/>
      <c r="M72" s="10"/>
      <c r="N72" s="10"/>
      <c r="O72" s="10"/>
      <c r="P72" s="30"/>
    </row>
    <row r="73" spans="1:16" ht="32.25" customHeight="1" x14ac:dyDescent="0.2">
      <c r="A73" s="175"/>
      <c r="B73" s="158"/>
      <c r="C73" s="156"/>
      <c r="D73" s="54" t="s">
        <v>409</v>
      </c>
      <c r="E73" s="5" t="s">
        <v>619</v>
      </c>
      <c r="F73" s="6">
        <v>43326</v>
      </c>
      <c r="G73" s="6">
        <v>43465</v>
      </c>
      <c r="H73" s="54" t="s">
        <v>237</v>
      </c>
      <c r="I73" s="26">
        <v>1</v>
      </c>
      <c r="J73" s="33">
        <v>0</v>
      </c>
      <c r="K73" s="33">
        <v>0</v>
      </c>
      <c r="L73" s="10"/>
      <c r="M73" s="10"/>
      <c r="N73" s="10"/>
      <c r="O73" s="10"/>
      <c r="P73" s="30"/>
    </row>
    <row r="74" spans="1:16" ht="32.25" customHeight="1" x14ac:dyDescent="0.2">
      <c r="A74" s="175"/>
      <c r="B74" s="158"/>
      <c r="C74" s="156"/>
      <c r="D74" s="54" t="s">
        <v>182</v>
      </c>
      <c r="E74" s="5" t="s">
        <v>619</v>
      </c>
      <c r="F74" s="6">
        <v>43326</v>
      </c>
      <c r="G74" s="6">
        <v>43465</v>
      </c>
      <c r="H74" s="54" t="s">
        <v>540</v>
      </c>
      <c r="I74" s="20">
        <v>5</v>
      </c>
      <c r="J74" s="33">
        <v>0</v>
      </c>
      <c r="K74" s="33">
        <v>0</v>
      </c>
      <c r="L74" s="10"/>
      <c r="M74" s="10"/>
      <c r="N74" s="10"/>
      <c r="O74" s="10"/>
      <c r="P74" s="30"/>
    </row>
    <row r="75" spans="1:16" ht="31.5" customHeight="1" x14ac:dyDescent="0.2">
      <c r="A75" s="175"/>
      <c r="B75" s="158"/>
      <c r="C75" s="156" t="s">
        <v>238</v>
      </c>
      <c r="D75" s="54" t="s">
        <v>390</v>
      </c>
      <c r="E75" s="5" t="s">
        <v>619</v>
      </c>
      <c r="F75" s="6">
        <v>43132</v>
      </c>
      <c r="G75" s="6">
        <v>43220</v>
      </c>
      <c r="H75" s="123" t="s">
        <v>178</v>
      </c>
      <c r="I75" s="20">
        <v>1</v>
      </c>
      <c r="J75" s="33">
        <v>0</v>
      </c>
      <c r="K75" s="33">
        <v>1</v>
      </c>
      <c r="L75" s="10"/>
      <c r="M75" s="10"/>
      <c r="N75" s="10"/>
      <c r="O75" s="10"/>
      <c r="P75" s="30"/>
    </row>
    <row r="76" spans="1:16" ht="32.25" customHeight="1" x14ac:dyDescent="0.2">
      <c r="A76" s="175"/>
      <c r="B76" s="158"/>
      <c r="C76" s="156"/>
      <c r="D76" s="49" t="s">
        <v>410</v>
      </c>
      <c r="E76" s="5" t="s">
        <v>619</v>
      </c>
      <c r="F76" s="6">
        <v>43132</v>
      </c>
      <c r="G76" s="6">
        <v>43182</v>
      </c>
      <c r="H76" s="123" t="s">
        <v>79</v>
      </c>
      <c r="I76" s="4">
        <v>1</v>
      </c>
      <c r="J76" s="33">
        <v>1</v>
      </c>
      <c r="K76" s="33" t="s">
        <v>787</v>
      </c>
      <c r="L76" s="10"/>
      <c r="M76" s="10"/>
      <c r="N76" s="10"/>
      <c r="O76" s="10"/>
      <c r="P76" s="30"/>
    </row>
    <row r="77" spans="1:16" ht="63" customHeight="1" x14ac:dyDescent="0.2">
      <c r="A77" s="175"/>
      <c r="B77" s="158"/>
      <c r="C77" s="156"/>
      <c r="D77" s="49" t="s">
        <v>411</v>
      </c>
      <c r="E77" s="5" t="s">
        <v>619</v>
      </c>
      <c r="F77" s="6">
        <v>43132</v>
      </c>
      <c r="G77" s="6">
        <v>43220</v>
      </c>
      <c r="H77" s="123" t="s">
        <v>80</v>
      </c>
      <c r="I77" s="4">
        <v>1</v>
      </c>
      <c r="J77" s="33">
        <v>0.8</v>
      </c>
      <c r="K77" s="33">
        <v>1</v>
      </c>
      <c r="L77" s="10"/>
      <c r="M77" s="10"/>
      <c r="N77" s="10"/>
      <c r="O77" s="34" t="s">
        <v>730</v>
      </c>
      <c r="P77" s="30"/>
    </row>
    <row r="78" spans="1:16" ht="63" customHeight="1" x14ac:dyDescent="0.2">
      <c r="A78" s="175"/>
      <c r="B78" s="158"/>
      <c r="C78" s="156"/>
      <c r="D78" s="49" t="s">
        <v>393</v>
      </c>
      <c r="E78" s="5" t="s">
        <v>619</v>
      </c>
      <c r="F78" s="6">
        <v>43160</v>
      </c>
      <c r="G78" s="6">
        <v>43312</v>
      </c>
      <c r="H78" s="123" t="s">
        <v>158</v>
      </c>
      <c r="I78" s="4">
        <v>1</v>
      </c>
      <c r="J78" s="33">
        <v>0.2</v>
      </c>
      <c r="K78" s="32">
        <v>0</v>
      </c>
      <c r="L78" s="10"/>
      <c r="M78" s="10"/>
      <c r="N78" s="10"/>
      <c r="O78" s="34" t="s">
        <v>724</v>
      </c>
      <c r="P78" s="30"/>
    </row>
    <row r="79" spans="1:16" ht="63" customHeight="1" x14ac:dyDescent="0.2">
      <c r="A79" s="175"/>
      <c r="B79" s="158"/>
      <c r="C79" s="156"/>
      <c r="D79" s="49" t="s">
        <v>404</v>
      </c>
      <c r="E79" s="5" t="s">
        <v>619</v>
      </c>
      <c r="F79" s="6">
        <v>43221</v>
      </c>
      <c r="G79" s="6">
        <v>43465</v>
      </c>
      <c r="H79" s="123" t="s">
        <v>789</v>
      </c>
      <c r="I79" s="20">
        <v>1</v>
      </c>
      <c r="J79" s="33">
        <v>0</v>
      </c>
      <c r="K79" s="32">
        <v>1</v>
      </c>
      <c r="L79" s="10"/>
      <c r="M79" s="10"/>
      <c r="N79" s="10"/>
      <c r="O79" s="10"/>
      <c r="P79" s="30"/>
    </row>
    <row r="80" spans="1:16" ht="48" customHeight="1" x14ac:dyDescent="0.2">
      <c r="A80" s="175"/>
      <c r="B80" s="158"/>
      <c r="C80" s="156"/>
      <c r="D80" s="49" t="s">
        <v>394</v>
      </c>
      <c r="E80" s="5" t="s">
        <v>619</v>
      </c>
      <c r="F80" s="6">
        <v>43313</v>
      </c>
      <c r="G80" s="6">
        <v>43335</v>
      </c>
      <c r="H80" s="123" t="s">
        <v>81</v>
      </c>
      <c r="I80" s="20">
        <v>1</v>
      </c>
      <c r="J80" s="33">
        <v>0</v>
      </c>
      <c r="K80" s="32">
        <v>0</v>
      </c>
      <c r="L80" s="10"/>
      <c r="M80" s="10"/>
      <c r="N80" s="10"/>
      <c r="O80" s="10"/>
      <c r="P80" s="30"/>
    </row>
    <row r="81" spans="1:16" ht="45" customHeight="1" x14ac:dyDescent="0.2">
      <c r="A81" s="175"/>
      <c r="B81" s="158"/>
      <c r="C81" s="156"/>
      <c r="D81" s="49" t="s">
        <v>395</v>
      </c>
      <c r="E81" s="5" t="s">
        <v>619</v>
      </c>
      <c r="F81" s="6">
        <v>43325</v>
      </c>
      <c r="G81" s="6">
        <v>43465</v>
      </c>
      <c r="H81" s="14" t="s">
        <v>78</v>
      </c>
      <c r="I81" s="4">
        <v>0.25</v>
      </c>
      <c r="J81" s="33">
        <v>0</v>
      </c>
      <c r="K81" s="32">
        <v>0</v>
      </c>
      <c r="L81" s="10"/>
      <c r="M81" s="10"/>
      <c r="N81" s="10"/>
      <c r="O81" s="10"/>
      <c r="P81" s="30"/>
    </row>
    <row r="82" spans="1:16" ht="39" customHeight="1" x14ac:dyDescent="0.2">
      <c r="A82" s="175"/>
      <c r="B82" s="158"/>
      <c r="C82" s="156"/>
      <c r="D82" s="49" t="s">
        <v>412</v>
      </c>
      <c r="E82" s="5" t="s">
        <v>619</v>
      </c>
      <c r="F82" s="6">
        <v>43102</v>
      </c>
      <c r="G82" s="6">
        <v>43182</v>
      </c>
      <c r="H82" s="14" t="s">
        <v>165</v>
      </c>
      <c r="I82" s="20">
        <v>1</v>
      </c>
      <c r="J82" s="33">
        <v>1</v>
      </c>
      <c r="K82" s="30" t="s">
        <v>787</v>
      </c>
      <c r="L82" s="10"/>
      <c r="M82" s="10"/>
      <c r="N82" s="10"/>
      <c r="O82" s="10"/>
      <c r="P82" s="30"/>
    </row>
    <row r="83" spans="1:16" ht="59.25" customHeight="1" x14ac:dyDescent="0.2">
      <c r="A83" s="175"/>
      <c r="B83" s="158"/>
      <c r="C83" s="156"/>
      <c r="D83" s="49" t="s">
        <v>413</v>
      </c>
      <c r="E83" s="5" t="s">
        <v>619</v>
      </c>
      <c r="F83" s="6">
        <v>43313</v>
      </c>
      <c r="G83" s="6">
        <v>43465</v>
      </c>
      <c r="H83" s="39" t="s">
        <v>166</v>
      </c>
      <c r="I83" s="4">
        <v>1</v>
      </c>
      <c r="J83" s="33">
        <v>0</v>
      </c>
      <c r="K83" s="32">
        <v>0</v>
      </c>
      <c r="L83" s="10"/>
      <c r="M83" s="10"/>
      <c r="N83" s="10"/>
      <c r="O83" s="10"/>
      <c r="P83" s="30"/>
    </row>
    <row r="84" spans="1:16" ht="29.25" customHeight="1" x14ac:dyDescent="0.2">
      <c r="A84" s="175"/>
      <c r="B84" s="158"/>
      <c r="C84" s="156"/>
      <c r="D84" s="49" t="s">
        <v>397</v>
      </c>
      <c r="E84" s="5" t="s">
        <v>619</v>
      </c>
      <c r="F84" s="6">
        <v>43313</v>
      </c>
      <c r="G84" s="6">
        <v>43465</v>
      </c>
      <c r="H84" s="14" t="s">
        <v>163</v>
      </c>
      <c r="I84" s="20">
        <v>1</v>
      </c>
      <c r="J84" s="33">
        <v>1</v>
      </c>
      <c r="K84" s="32" t="s">
        <v>787</v>
      </c>
      <c r="L84" s="10"/>
      <c r="M84" s="10"/>
      <c r="N84" s="10"/>
      <c r="O84" s="10"/>
      <c r="P84" s="30"/>
    </row>
    <row r="85" spans="1:16" ht="32.25" customHeight="1" x14ac:dyDescent="0.2">
      <c r="A85" s="175"/>
      <c r="B85" s="158"/>
      <c r="C85" s="156"/>
      <c r="D85" s="49" t="s">
        <v>414</v>
      </c>
      <c r="E85" s="5" t="s">
        <v>619</v>
      </c>
      <c r="F85" s="6">
        <v>43326</v>
      </c>
      <c r="G85" s="6">
        <v>43343</v>
      </c>
      <c r="H85" s="14" t="s">
        <v>167</v>
      </c>
      <c r="I85" s="4">
        <v>1</v>
      </c>
      <c r="J85" s="33">
        <v>0</v>
      </c>
      <c r="K85" s="32">
        <v>0</v>
      </c>
      <c r="L85" s="10"/>
      <c r="M85" s="10"/>
      <c r="N85" s="10"/>
      <c r="O85" s="10"/>
      <c r="P85" s="30"/>
    </row>
    <row r="86" spans="1:16" ht="30" customHeight="1" x14ac:dyDescent="0.2">
      <c r="A86" s="175"/>
      <c r="B86" s="158"/>
      <c r="C86" s="156"/>
      <c r="D86" s="49" t="s">
        <v>399</v>
      </c>
      <c r="E86" s="5" t="s">
        <v>619</v>
      </c>
      <c r="F86" s="6">
        <v>43326</v>
      </c>
      <c r="G86" s="6">
        <v>43372</v>
      </c>
      <c r="H86" s="14" t="s">
        <v>160</v>
      </c>
      <c r="I86" s="26">
        <v>1</v>
      </c>
      <c r="J86" s="33">
        <v>0</v>
      </c>
      <c r="K86" s="32">
        <v>0</v>
      </c>
      <c r="L86" s="10"/>
      <c r="M86" s="10"/>
      <c r="N86" s="10"/>
      <c r="O86" s="10"/>
      <c r="P86" s="30"/>
    </row>
    <row r="87" spans="1:16" ht="30" customHeight="1" x14ac:dyDescent="0.2">
      <c r="A87" s="175"/>
      <c r="B87" s="158"/>
      <c r="C87" s="156"/>
      <c r="D87" s="49" t="s">
        <v>408</v>
      </c>
      <c r="E87" s="5" t="s">
        <v>619</v>
      </c>
      <c r="F87" s="6">
        <v>43326</v>
      </c>
      <c r="G87" s="6">
        <v>43465</v>
      </c>
      <c r="H87" s="14" t="s">
        <v>168</v>
      </c>
      <c r="I87" s="26">
        <v>1</v>
      </c>
      <c r="J87" s="33">
        <v>0</v>
      </c>
      <c r="K87" s="32">
        <v>0</v>
      </c>
      <c r="L87" s="10"/>
      <c r="M87" s="10"/>
      <c r="N87" s="10"/>
      <c r="O87" s="10"/>
      <c r="P87" s="30"/>
    </row>
    <row r="88" spans="1:16" ht="63.75" x14ac:dyDescent="0.2">
      <c r="A88" s="175"/>
      <c r="B88" s="158"/>
      <c r="C88" s="156"/>
      <c r="D88" s="49" t="s">
        <v>409</v>
      </c>
      <c r="E88" s="5" t="s">
        <v>619</v>
      </c>
      <c r="F88" s="6">
        <v>43326</v>
      </c>
      <c r="G88" s="6">
        <v>43465</v>
      </c>
      <c r="H88" s="14" t="s">
        <v>237</v>
      </c>
      <c r="I88" s="26">
        <v>1</v>
      </c>
      <c r="J88" s="33">
        <v>0</v>
      </c>
      <c r="K88" s="32">
        <v>1</v>
      </c>
      <c r="L88" s="10"/>
      <c r="M88" s="10"/>
      <c r="N88" s="10"/>
      <c r="O88" s="45" t="s">
        <v>731</v>
      </c>
      <c r="P88" s="30"/>
    </row>
    <row r="89" spans="1:16" ht="55.5" customHeight="1" x14ac:dyDescent="0.2">
      <c r="A89" s="175"/>
      <c r="B89" s="158"/>
      <c r="C89" s="156"/>
      <c r="D89" s="54" t="s">
        <v>182</v>
      </c>
      <c r="E89" s="5" t="s">
        <v>619</v>
      </c>
      <c r="F89" s="6">
        <v>43313</v>
      </c>
      <c r="G89" s="6">
        <v>43465</v>
      </c>
      <c r="H89" s="14" t="s">
        <v>535</v>
      </c>
      <c r="I89" s="4">
        <v>1</v>
      </c>
      <c r="J89" s="33">
        <v>0</v>
      </c>
      <c r="K89" s="32">
        <v>0</v>
      </c>
      <c r="L89" s="10"/>
      <c r="M89" s="10"/>
      <c r="N89" s="10"/>
      <c r="O89" s="10"/>
      <c r="P89" s="30"/>
    </row>
    <row r="90" spans="1:16" ht="68.25" customHeight="1" x14ac:dyDescent="0.2">
      <c r="A90" s="175"/>
      <c r="B90" s="158"/>
      <c r="C90" s="156" t="s">
        <v>367</v>
      </c>
      <c r="D90" s="49" t="s">
        <v>415</v>
      </c>
      <c r="E90" s="5" t="s">
        <v>619</v>
      </c>
      <c r="F90" s="6">
        <v>43115</v>
      </c>
      <c r="G90" s="6">
        <v>43266</v>
      </c>
      <c r="H90" s="14" t="s">
        <v>239</v>
      </c>
      <c r="I90" s="20">
        <v>1</v>
      </c>
      <c r="J90" s="33">
        <v>1</v>
      </c>
      <c r="K90" s="30" t="s">
        <v>787</v>
      </c>
      <c r="L90" s="10"/>
      <c r="M90" s="10"/>
      <c r="N90" s="10"/>
      <c r="O90" s="10"/>
      <c r="P90" s="30"/>
    </row>
    <row r="91" spans="1:16" ht="68.25" customHeight="1" x14ac:dyDescent="0.2">
      <c r="A91" s="175"/>
      <c r="B91" s="158"/>
      <c r="C91" s="156"/>
      <c r="D91" s="49" t="s">
        <v>416</v>
      </c>
      <c r="E91" s="5" t="s">
        <v>619</v>
      </c>
      <c r="F91" s="6">
        <v>43102</v>
      </c>
      <c r="G91" s="6">
        <v>43297</v>
      </c>
      <c r="H91" s="14" t="s">
        <v>172</v>
      </c>
      <c r="I91" s="20">
        <v>1</v>
      </c>
      <c r="J91" s="33">
        <v>0.5</v>
      </c>
      <c r="K91" s="32">
        <v>0.8</v>
      </c>
      <c r="L91" s="10"/>
      <c r="M91" s="10"/>
      <c r="N91" s="31" t="s">
        <v>635</v>
      </c>
      <c r="O91" s="31" t="s">
        <v>732</v>
      </c>
      <c r="P91" s="44"/>
    </row>
    <row r="92" spans="1:16" ht="42.75" customHeight="1" x14ac:dyDescent="0.2">
      <c r="A92" s="175"/>
      <c r="B92" s="158"/>
      <c r="C92" s="156"/>
      <c r="D92" s="49" t="s">
        <v>366</v>
      </c>
      <c r="E92" s="5" t="s">
        <v>619</v>
      </c>
      <c r="F92" s="6">
        <v>43102</v>
      </c>
      <c r="G92" s="6">
        <v>43298</v>
      </c>
      <c r="H92" s="39" t="s">
        <v>172</v>
      </c>
      <c r="I92" s="20">
        <v>1</v>
      </c>
      <c r="J92" s="33">
        <v>0</v>
      </c>
      <c r="K92" s="33">
        <v>0</v>
      </c>
      <c r="L92" s="10"/>
      <c r="M92" s="10"/>
      <c r="N92" s="10"/>
      <c r="O92" s="10"/>
      <c r="P92" s="30"/>
    </row>
    <row r="93" spans="1:16" ht="42.75" customHeight="1" x14ac:dyDescent="0.2">
      <c r="A93" s="175"/>
      <c r="B93" s="158"/>
      <c r="C93" s="156"/>
      <c r="D93" s="49" t="s">
        <v>541</v>
      </c>
      <c r="E93" s="5" t="s">
        <v>619</v>
      </c>
      <c r="F93" s="6">
        <v>43102</v>
      </c>
      <c r="G93" s="6">
        <v>43465</v>
      </c>
      <c r="H93" s="39" t="s">
        <v>542</v>
      </c>
      <c r="I93" s="4">
        <v>0.2</v>
      </c>
      <c r="J93" s="33">
        <v>0</v>
      </c>
      <c r="K93" s="33">
        <v>0</v>
      </c>
      <c r="L93" s="10"/>
      <c r="M93" s="10"/>
      <c r="N93" s="10"/>
      <c r="O93" s="10"/>
      <c r="P93" s="30"/>
    </row>
    <row r="94" spans="1:16" ht="69.75" customHeight="1" x14ac:dyDescent="0.2">
      <c r="A94" s="175"/>
      <c r="B94" s="158"/>
      <c r="C94" s="156" t="s">
        <v>636</v>
      </c>
      <c r="D94" s="49" t="s">
        <v>417</v>
      </c>
      <c r="E94" s="5" t="s">
        <v>619</v>
      </c>
      <c r="F94" s="6">
        <v>43102</v>
      </c>
      <c r="G94" s="6">
        <v>43182</v>
      </c>
      <c r="H94" s="39" t="s">
        <v>173</v>
      </c>
      <c r="I94" s="4">
        <v>1</v>
      </c>
      <c r="J94" s="32">
        <v>0.9</v>
      </c>
      <c r="K94" s="33">
        <v>0.95</v>
      </c>
      <c r="L94" s="10"/>
      <c r="M94" s="10"/>
      <c r="N94" s="34" t="s">
        <v>637</v>
      </c>
      <c r="O94" s="34" t="s">
        <v>733</v>
      </c>
      <c r="P94" s="44"/>
    </row>
    <row r="95" spans="1:16" ht="75" customHeight="1" x14ac:dyDescent="0.2">
      <c r="A95" s="175"/>
      <c r="B95" s="158"/>
      <c r="C95" s="156"/>
      <c r="D95" s="49" t="s">
        <v>418</v>
      </c>
      <c r="E95" s="5" t="s">
        <v>619</v>
      </c>
      <c r="F95" s="6">
        <v>43102</v>
      </c>
      <c r="G95" s="6">
        <v>43182</v>
      </c>
      <c r="H95" s="39" t="s">
        <v>543</v>
      </c>
      <c r="I95" s="4">
        <v>1</v>
      </c>
      <c r="J95" s="32">
        <v>0</v>
      </c>
      <c r="K95" s="33">
        <v>0.9</v>
      </c>
      <c r="L95" s="10"/>
      <c r="M95" s="10"/>
      <c r="N95" s="10"/>
      <c r="O95" s="34" t="s">
        <v>734</v>
      </c>
      <c r="P95" s="44"/>
    </row>
    <row r="96" spans="1:16" ht="159.75" customHeight="1" x14ac:dyDescent="0.2">
      <c r="A96" s="119"/>
      <c r="B96" s="158"/>
      <c r="C96" s="123" t="s">
        <v>240</v>
      </c>
      <c r="D96" s="49" t="s">
        <v>544</v>
      </c>
      <c r="E96" s="5" t="s">
        <v>619</v>
      </c>
      <c r="F96" s="6">
        <v>43102</v>
      </c>
      <c r="G96" s="6">
        <v>43182</v>
      </c>
      <c r="H96" s="123" t="s">
        <v>175</v>
      </c>
      <c r="I96" s="20">
        <v>1</v>
      </c>
      <c r="J96" s="32">
        <v>0.9</v>
      </c>
      <c r="K96" s="33">
        <v>1</v>
      </c>
      <c r="L96" s="10"/>
      <c r="M96" s="10"/>
      <c r="N96" s="34" t="s">
        <v>638</v>
      </c>
      <c r="O96" s="34"/>
      <c r="P96" s="44"/>
    </row>
    <row r="97" spans="1:16" ht="122.25" customHeight="1" x14ac:dyDescent="0.2">
      <c r="B97" s="158"/>
      <c r="C97" s="123" t="s">
        <v>176</v>
      </c>
      <c r="D97" s="49" t="s">
        <v>419</v>
      </c>
      <c r="E97" s="5" t="s">
        <v>619</v>
      </c>
      <c r="F97" s="6">
        <v>43102</v>
      </c>
      <c r="G97" s="6">
        <v>43220</v>
      </c>
      <c r="H97" s="123" t="s">
        <v>175</v>
      </c>
      <c r="I97" s="20">
        <v>1</v>
      </c>
      <c r="J97" s="32">
        <v>0.3</v>
      </c>
      <c r="K97" s="33">
        <v>0.9</v>
      </c>
      <c r="L97" s="10"/>
      <c r="M97" s="10"/>
      <c r="N97" s="38" t="s">
        <v>639</v>
      </c>
      <c r="O97" s="38" t="s">
        <v>735</v>
      </c>
      <c r="P97" s="44"/>
    </row>
    <row r="98" spans="1:16" ht="151.5" customHeight="1" x14ac:dyDescent="0.2">
      <c r="A98" s="119"/>
      <c r="B98" s="158"/>
      <c r="C98" s="123" t="s">
        <v>241</v>
      </c>
      <c r="D98" s="49" t="s">
        <v>174</v>
      </c>
      <c r="E98" s="5" t="s">
        <v>619</v>
      </c>
      <c r="F98" s="6">
        <v>43102</v>
      </c>
      <c r="G98" s="6">
        <v>43220</v>
      </c>
      <c r="H98" s="123" t="s">
        <v>175</v>
      </c>
      <c r="I98" s="20">
        <v>1</v>
      </c>
      <c r="J98" s="32">
        <v>0.5</v>
      </c>
      <c r="K98" s="33">
        <v>1</v>
      </c>
      <c r="L98" s="10"/>
      <c r="M98" s="10"/>
      <c r="N98" s="34" t="s">
        <v>640</v>
      </c>
      <c r="O98" s="34"/>
      <c r="P98" s="44"/>
    </row>
    <row r="99" spans="1:16" ht="108" customHeight="1" x14ac:dyDescent="0.2">
      <c r="B99" s="158"/>
      <c r="C99" s="123" t="s">
        <v>242</v>
      </c>
      <c r="D99" s="49" t="s">
        <v>436</v>
      </c>
      <c r="E99" s="5" t="s">
        <v>169</v>
      </c>
      <c r="F99" s="6">
        <v>43115</v>
      </c>
      <c r="G99" s="6">
        <v>43465</v>
      </c>
      <c r="H99" s="14" t="s">
        <v>545</v>
      </c>
      <c r="I99" s="20">
        <v>61</v>
      </c>
      <c r="J99" s="50">
        <v>6</v>
      </c>
      <c r="K99" s="51">
        <v>21</v>
      </c>
      <c r="L99" s="10"/>
      <c r="M99" s="10"/>
      <c r="N99" s="10"/>
      <c r="O99" s="10"/>
      <c r="P99" s="30"/>
    </row>
    <row r="100" spans="1:16" ht="108" customHeight="1" x14ac:dyDescent="0.2">
      <c r="B100" s="158"/>
      <c r="C100" s="123" t="s">
        <v>243</v>
      </c>
      <c r="D100" s="49" t="s">
        <v>244</v>
      </c>
      <c r="E100" s="5" t="s">
        <v>169</v>
      </c>
      <c r="F100" s="6">
        <v>43115</v>
      </c>
      <c r="G100" s="6">
        <v>43465</v>
      </c>
      <c r="H100" s="14" t="s">
        <v>667</v>
      </c>
      <c r="I100" s="4">
        <v>0.3</v>
      </c>
      <c r="J100" s="32">
        <v>0.21</v>
      </c>
      <c r="K100" s="32">
        <v>0.28000000000000003</v>
      </c>
      <c r="L100" s="10"/>
      <c r="M100" s="10"/>
      <c r="N100" s="10"/>
      <c r="O100" s="10"/>
      <c r="P100" s="30"/>
    </row>
    <row r="101" spans="1:16" ht="69" customHeight="1" x14ac:dyDescent="0.2">
      <c r="A101" s="149"/>
      <c r="B101" s="158"/>
      <c r="C101" s="156" t="s">
        <v>801</v>
      </c>
      <c r="D101" s="57" t="s">
        <v>326</v>
      </c>
      <c r="E101" s="5" t="s">
        <v>321</v>
      </c>
      <c r="F101" s="6">
        <v>43160</v>
      </c>
      <c r="G101" s="6">
        <v>43215</v>
      </c>
      <c r="H101" s="57" t="s">
        <v>617</v>
      </c>
      <c r="I101" s="4">
        <v>1</v>
      </c>
      <c r="J101" s="32">
        <v>0.3</v>
      </c>
      <c r="K101" s="33">
        <v>1</v>
      </c>
      <c r="L101" s="10"/>
      <c r="M101" s="10"/>
      <c r="N101" s="34" t="s">
        <v>618</v>
      </c>
      <c r="O101" s="34" t="s">
        <v>754</v>
      </c>
      <c r="P101" s="44"/>
    </row>
    <row r="102" spans="1:16" ht="33" customHeight="1" x14ac:dyDescent="0.2">
      <c r="A102" s="149"/>
      <c r="B102" s="158"/>
      <c r="C102" s="156"/>
      <c r="D102" s="57" t="s">
        <v>299</v>
      </c>
      <c r="E102" s="5" t="s">
        <v>321</v>
      </c>
      <c r="F102" s="6">
        <v>43220</v>
      </c>
      <c r="G102" s="6">
        <v>43240</v>
      </c>
      <c r="H102" s="57" t="s">
        <v>546</v>
      </c>
      <c r="I102" s="20">
        <v>1</v>
      </c>
      <c r="J102" s="32">
        <v>0</v>
      </c>
      <c r="K102" s="33">
        <v>0.5</v>
      </c>
      <c r="L102" s="10"/>
      <c r="M102" s="10"/>
      <c r="N102" s="31"/>
      <c r="O102" s="31" t="s">
        <v>755</v>
      </c>
      <c r="P102" s="30"/>
    </row>
    <row r="103" spans="1:16" ht="47.25" customHeight="1" x14ac:dyDescent="0.2">
      <c r="A103" s="149"/>
      <c r="B103" s="158"/>
      <c r="C103" s="156"/>
      <c r="D103" s="57" t="s">
        <v>301</v>
      </c>
      <c r="E103" s="5" t="s">
        <v>322</v>
      </c>
      <c r="F103" s="6">
        <v>43224</v>
      </c>
      <c r="G103" s="6">
        <v>43250</v>
      </c>
      <c r="H103" s="57" t="s">
        <v>547</v>
      </c>
      <c r="I103" s="20">
        <v>1</v>
      </c>
      <c r="J103" s="32">
        <v>0</v>
      </c>
      <c r="K103" s="32">
        <v>0</v>
      </c>
      <c r="L103" s="10"/>
      <c r="M103" s="10"/>
      <c r="N103" s="34" t="s">
        <v>756</v>
      </c>
      <c r="O103" s="34" t="s">
        <v>756</v>
      </c>
      <c r="P103" s="30"/>
    </row>
    <row r="104" spans="1:16" ht="36" customHeight="1" x14ac:dyDescent="0.2">
      <c r="A104" s="149"/>
      <c r="B104" s="158"/>
      <c r="C104" s="156"/>
      <c r="D104" s="57" t="s">
        <v>569</v>
      </c>
      <c r="E104" s="5" t="s">
        <v>321</v>
      </c>
      <c r="F104" s="6">
        <v>43255</v>
      </c>
      <c r="G104" s="6">
        <v>43273</v>
      </c>
      <c r="H104" s="57" t="s">
        <v>353</v>
      </c>
      <c r="I104" s="4">
        <v>1</v>
      </c>
      <c r="J104" s="32">
        <v>0</v>
      </c>
      <c r="K104" s="32">
        <v>0</v>
      </c>
      <c r="L104" s="10"/>
      <c r="M104" s="10"/>
      <c r="N104" s="31"/>
      <c r="O104" s="31" t="s">
        <v>757</v>
      </c>
      <c r="P104" s="30"/>
    </row>
    <row r="105" spans="1:16" ht="47.25" customHeight="1" x14ac:dyDescent="0.2">
      <c r="A105" s="149"/>
      <c r="B105" s="158"/>
      <c r="C105" s="156"/>
      <c r="D105" s="57" t="s">
        <v>303</v>
      </c>
      <c r="E105" s="5" t="s">
        <v>177</v>
      </c>
      <c r="F105" s="6">
        <v>43357</v>
      </c>
      <c r="G105" s="6">
        <v>43363</v>
      </c>
      <c r="H105" s="57" t="s">
        <v>304</v>
      </c>
      <c r="I105" s="4">
        <v>1</v>
      </c>
      <c r="J105" s="32">
        <v>0</v>
      </c>
      <c r="K105" s="32">
        <v>0</v>
      </c>
      <c r="L105" s="10"/>
      <c r="M105" s="10"/>
      <c r="N105" s="31"/>
      <c r="O105" s="31" t="s">
        <v>758</v>
      </c>
      <c r="P105" s="30"/>
    </row>
    <row r="106" spans="1:16" ht="35.25" customHeight="1" x14ac:dyDescent="0.2">
      <c r="A106" s="149"/>
      <c r="B106" s="158"/>
      <c r="C106" s="156"/>
      <c r="D106" s="57" t="s">
        <v>570</v>
      </c>
      <c r="E106" s="5" t="s">
        <v>321</v>
      </c>
      <c r="F106" s="6">
        <v>43364</v>
      </c>
      <c r="G106" s="6">
        <v>43392</v>
      </c>
      <c r="H106" s="57" t="s">
        <v>549</v>
      </c>
      <c r="I106" s="20">
        <v>1</v>
      </c>
      <c r="J106" s="32">
        <v>0</v>
      </c>
      <c r="K106" s="32">
        <v>0</v>
      </c>
      <c r="L106" s="10"/>
      <c r="M106" s="10"/>
      <c r="N106" s="31"/>
      <c r="O106" s="31" t="s">
        <v>759</v>
      </c>
      <c r="P106" s="30"/>
    </row>
    <row r="107" spans="1:16" ht="39.75" customHeight="1" x14ac:dyDescent="0.2">
      <c r="A107" s="149"/>
      <c r="B107" s="158"/>
      <c r="C107" s="156"/>
      <c r="D107" s="57" t="s">
        <v>571</v>
      </c>
      <c r="E107" s="5" t="s">
        <v>321</v>
      </c>
      <c r="F107" s="6">
        <v>43364</v>
      </c>
      <c r="G107" s="6">
        <v>43392</v>
      </c>
      <c r="H107" s="57" t="s">
        <v>549</v>
      </c>
      <c r="I107" s="20">
        <v>1</v>
      </c>
      <c r="J107" s="32">
        <v>0</v>
      </c>
      <c r="K107" s="32">
        <v>0</v>
      </c>
      <c r="L107" s="10"/>
      <c r="M107" s="10"/>
      <c r="N107" s="31"/>
      <c r="O107" s="31" t="s">
        <v>759</v>
      </c>
      <c r="P107" s="30"/>
    </row>
    <row r="108" spans="1:16" ht="33" customHeight="1" x14ac:dyDescent="0.2">
      <c r="A108" s="149"/>
      <c r="B108" s="158"/>
      <c r="C108" s="156"/>
      <c r="D108" s="57" t="s">
        <v>794</v>
      </c>
      <c r="E108" s="5" t="s">
        <v>170</v>
      </c>
      <c r="F108" s="6">
        <v>43313</v>
      </c>
      <c r="G108" s="6">
        <v>43320</v>
      </c>
      <c r="H108" s="57" t="s">
        <v>550</v>
      </c>
      <c r="I108" s="20">
        <v>1</v>
      </c>
      <c r="J108" s="32">
        <v>0</v>
      </c>
      <c r="K108" s="32">
        <v>0</v>
      </c>
      <c r="L108" s="10"/>
      <c r="M108" s="10"/>
      <c r="N108" s="31"/>
      <c r="O108" s="31" t="s">
        <v>759</v>
      </c>
      <c r="P108" s="30"/>
    </row>
    <row r="109" spans="1:16" ht="33" customHeight="1" x14ac:dyDescent="0.2">
      <c r="A109" s="149"/>
      <c r="B109" s="158"/>
      <c r="C109" s="156"/>
      <c r="D109" s="57" t="s">
        <v>171</v>
      </c>
      <c r="E109" s="5" t="s">
        <v>147</v>
      </c>
      <c r="F109" s="6">
        <v>43322</v>
      </c>
      <c r="G109" s="6">
        <v>43367</v>
      </c>
      <c r="H109" s="57" t="s">
        <v>165</v>
      </c>
      <c r="I109" s="20">
        <v>1</v>
      </c>
      <c r="J109" s="32">
        <v>0</v>
      </c>
      <c r="K109" s="32">
        <v>0</v>
      </c>
      <c r="L109" s="10"/>
      <c r="M109" s="10"/>
      <c r="N109" s="31"/>
      <c r="O109" s="31" t="s">
        <v>760</v>
      </c>
      <c r="P109" s="30"/>
    </row>
    <row r="110" spans="1:16" ht="33" customHeight="1" x14ac:dyDescent="0.2">
      <c r="A110" s="149"/>
      <c r="B110" s="158"/>
      <c r="C110" s="132" t="s">
        <v>354</v>
      </c>
      <c r="D110" s="57" t="s">
        <v>355</v>
      </c>
      <c r="E110" s="5" t="s">
        <v>327</v>
      </c>
      <c r="F110" s="6">
        <v>43179</v>
      </c>
      <c r="G110" s="6">
        <v>43209</v>
      </c>
      <c r="H110" s="57" t="s">
        <v>353</v>
      </c>
      <c r="I110" s="4">
        <v>1</v>
      </c>
      <c r="J110" s="32">
        <v>0</v>
      </c>
      <c r="K110" s="32">
        <v>0</v>
      </c>
      <c r="L110" s="10"/>
      <c r="M110" s="10"/>
      <c r="N110" s="31"/>
      <c r="O110" s="31" t="s">
        <v>759</v>
      </c>
      <c r="P110" s="30"/>
    </row>
    <row r="111" spans="1:16" ht="54" customHeight="1" x14ac:dyDescent="0.2">
      <c r="A111" s="149"/>
      <c r="B111" s="158"/>
      <c r="C111" s="132"/>
      <c r="D111" s="57" t="s">
        <v>46</v>
      </c>
      <c r="E111" s="5" t="s">
        <v>162</v>
      </c>
      <c r="F111" s="6">
        <v>43266</v>
      </c>
      <c r="G111" s="6">
        <v>43373</v>
      </c>
      <c r="H111" s="57" t="s">
        <v>178</v>
      </c>
      <c r="I111" s="20">
        <v>1</v>
      </c>
      <c r="J111" s="33">
        <v>0</v>
      </c>
      <c r="K111" s="32">
        <v>0</v>
      </c>
      <c r="L111" s="10"/>
      <c r="M111" s="10"/>
      <c r="N111" s="31"/>
      <c r="O111" s="31" t="s">
        <v>759</v>
      </c>
      <c r="P111" s="30"/>
    </row>
    <row r="112" spans="1:16" ht="57.75" customHeight="1" x14ac:dyDescent="0.2">
      <c r="A112" s="149"/>
      <c r="B112" s="158"/>
      <c r="C112" s="132"/>
      <c r="D112" s="57" t="s">
        <v>303</v>
      </c>
      <c r="E112" s="5" t="s">
        <v>327</v>
      </c>
      <c r="F112" s="6">
        <v>43299</v>
      </c>
      <c r="G112" s="6">
        <v>43309</v>
      </c>
      <c r="H112" s="57" t="s">
        <v>304</v>
      </c>
      <c r="I112" s="4">
        <v>1</v>
      </c>
      <c r="J112" s="33">
        <v>0</v>
      </c>
      <c r="K112" s="32">
        <v>0</v>
      </c>
      <c r="L112" s="10"/>
      <c r="M112" s="10"/>
      <c r="N112" s="31"/>
      <c r="O112" s="31" t="s">
        <v>759</v>
      </c>
      <c r="P112" s="30"/>
    </row>
    <row r="113" spans="1:16" ht="36.75" customHeight="1" x14ac:dyDescent="0.2">
      <c r="A113" s="149"/>
      <c r="B113" s="158"/>
      <c r="C113" s="132"/>
      <c r="D113" s="57" t="s">
        <v>305</v>
      </c>
      <c r="E113" s="5" t="s">
        <v>184</v>
      </c>
      <c r="F113" s="6">
        <v>43309</v>
      </c>
      <c r="G113" s="6">
        <v>43384</v>
      </c>
      <c r="H113" s="57" t="s">
        <v>549</v>
      </c>
      <c r="I113" s="20">
        <v>1</v>
      </c>
      <c r="J113" s="33">
        <v>0</v>
      </c>
      <c r="K113" s="32">
        <v>0</v>
      </c>
      <c r="L113" s="10"/>
      <c r="M113" s="10"/>
      <c r="N113" s="31"/>
      <c r="O113" s="31" t="s">
        <v>759</v>
      </c>
      <c r="P113" s="30"/>
    </row>
    <row r="114" spans="1:16" ht="45" customHeight="1" x14ac:dyDescent="0.2">
      <c r="A114" s="149"/>
      <c r="B114" s="158"/>
      <c r="C114" s="132"/>
      <c r="D114" s="57" t="s">
        <v>306</v>
      </c>
      <c r="E114" s="5" t="s">
        <v>356</v>
      </c>
      <c r="F114" s="6">
        <v>43284</v>
      </c>
      <c r="G114" s="6">
        <v>43299</v>
      </c>
      <c r="H114" s="57" t="s">
        <v>79</v>
      </c>
      <c r="I114" s="4">
        <v>1</v>
      </c>
      <c r="J114" s="33">
        <v>0</v>
      </c>
      <c r="K114" s="32">
        <v>0</v>
      </c>
      <c r="L114" s="10"/>
      <c r="M114" s="10"/>
      <c r="N114" s="31"/>
      <c r="O114" s="31" t="s">
        <v>759</v>
      </c>
      <c r="P114" s="30"/>
    </row>
    <row r="115" spans="1:16" ht="32.25" customHeight="1" x14ac:dyDescent="0.2">
      <c r="A115" s="149"/>
      <c r="B115" s="158"/>
      <c r="C115" s="132"/>
      <c r="D115" s="57" t="s">
        <v>171</v>
      </c>
      <c r="E115" s="5" t="s">
        <v>170</v>
      </c>
      <c r="F115" s="6">
        <v>43174</v>
      </c>
      <c r="G115" s="6">
        <v>43264</v>
      </c>
      <c r="H115" s="57" t="s">
        <v>165</v>
      </c>
      <c r="I115" s="20">
        <v>1</v>
      </c>
      <c r="J115" s="33">
        <v>0</v>
      </c>
      <c r="K115" s="32">
        <v>0</v>
      </c>
      <c r="L115" s="10"/>
      <c r="M115" s="10"/>
      <c r="N115" s="31"/>
      <c r="O115" s="31"/>
      <c r="P115" s="30"/>
    </row>
    <row r="116" spans="1:16" ht="51" customHeight="1" x14ac:dyDescent="0.2">
      <c r="A116" s="149"/>
      <c r="B116" s="158"/>
      <c r="C116" s="132" t="s">
        <v>359</v>
      </c>
      <c r="D116" s="49" t="s">
        <v>357</v>
      </c>
      <c r="E116" s="5" t="s">
        <v>325</v>
      </c>
      <c r="F116" s="6">
        <v>43194</v>
      </c>
      <c r="G116" s="6">
        <v>43224</v>
      </c>
      <c r="H116" s="14" t="s">
        <v>546</v>
      </c>
      <c r="I116" s="20">
        <v>1</v>
      </c>
      <c r="J116" s="33">
        <v>0</v>
      </c>
      <c r="K116" s="32">
        <v>0</v>
      </c>
      <c r="L116" s="10"/>
      <c r="M116" s="10"/>
      <c r="N116" s="31"/>
      <c r="O116" s="31" t="s">
        <v>759</v>
      </c>
      <c r="P116" s="30"/>
    </row>
    <row r="117" spans="1:16" ht="56.25" customHeight="1" x14ac:dyDescent="0.2">
      <c r="A117" s="149"/>
      <c r="B117" s="158"/>
      <c r="C117" s="132"/>
      <c r="D117" s="49" t="s">
        <v>303</v>
      </c>
      <c r="E117" s="5" t="s">
        <v>327</v>
      </c>
      <c r="F117" s="6">
        <v>43319</v>
      </c>
      <c r="G117" s="6">
        <v>43331</v>
      </c>
      <c r="H117" s="14" t="s">
        <v>548</v>
      </c>
      <c r="I117" s="20">
        <v>1</v>
      </c>
      <c r="J117" s="33">
        <v>0</v>
      </c>
      <c r="K117" s="32">
        <v>0</v>
      </c>
      <c r="L117" s="10"/>
      <c r="M117" s="10"/>
      <c r="N117" s="31"/>
      <c r="O117" s="31" t="s">
        <v>759</v>
      </c>
      <c r="P117" s="30"/>
    </row>
    <row r="118" spans="1:16" ht="40.5" customHeight="1" x14ac:dyDescent="0.2">
      <c r="A118" s="149"/>
      <c r="B118" s="158"/>
      <c r="C118" s="132"/>
      <c r="D118" s="49" t="s">
        <v>305</v>
      </c>
      <c r="E118" s="5" t="s">
        <v>184</v>
      </c>
      <c r="F118" s="6">
        <v>43331</v>
      </c>
      <c r="G118" s="6">
        <v>43406</v>
      </c>
      <c r="H118" s="14" t="s">
        <v>549</v>
      </c>
      <c r="I118" s="20">
        <v>1</v>
      </c>
      <c r="J118" s="33">
        <v>0</v>
      </c>
      <c r="K118" s="32">
        <v>0</v>
      </c>
      <c r="L118" s="10"/>
      <c r="M118" s="10"/>
      <c r="N118" s="31"/>
      <c r="O118" s="31" t="s">
        <v>759</v>
      </c>
      <c r="P118" s="30"/>
    </row>
    <row r="119" spans="1:16" ht="48.75" customHeight="1" x14ac:dyDescent="0.2">
      <c r="A119" s="149"/>
      <c r="B119" s="158"/>
      <c r="C119" s="132"/>
      <c r="D119" s="49" t="s">
        <v>306</v>
      </c>
      <c r="E119" s="5" t="s">
        <v>358</v>
      </c>
      <c r="F119" s="6">
        <v>43304</v>
      </c>
      <c r="G119" s="6">
        <v>43331</v>
      </c>
      <c r="H119" s="14" t="s">
        <v>79</v>
      </c>
      <c r="I119" s="4">
        <v>1</v>
      </c>
      <c r="J119" s="33">
        <v>0</v>
      </c>
      <c r="K119" s="32">
        <v>0</v>
      </c>
      <c r="L119" s="10"/>
      <c r="M119" s="10"/>
      <c r="N119" s="31"/>
      <c r="O119" s="31" t="s">
        <v>759</v>
      </c>
      <c r="P119" s="30"/>
    </row>
    <row r="120" spans="1:16" ht="63" customHeight="1" x14ac:dyDescent="0.2">
      <c r="A120" s="149"/>
      <c r="B120" s="158"/>
      <c r="C120" s="132"/>
      <c r="D120" s="49" t="s">
        <v>307</v>
      </c>
      <c r="E120" s="5" t="s">
        <v>170</v>
      </c>
      <c r="F120" s="6">
        <v>43289</v>
      </c>
      <c r="G120" s="6">
        <v>43299</v>
      </c>
      <c r="H120" s="14" t="s">
        <v>551</v>
      </c>
      <c r="I120" s="20">
        <v>1</v>
      </c>
      <c r="J120" s="33">
        <v>0</v>
      </c>
      <c r="K120" s="32">
        <v>0</v>
      </c>
      <c r="L120" s="10"/>
      <c r="M120" s="10"/>
      <c r="N120" s="31"/>
      <c r="O120" s="31"/>
      <c r="P120" s="30"/>
    </row>
    <row r="121" spans="1:16" ht="51" customHeight="1" x14ac:dyDescent="0.2">
      <c r="A121" s="149"/>
      <c r="B121" s="158"/>
      <c r="C121" s="132" t="s">
        <v>360</v>
      </c>
      <c r="D121" s="49" t="s">
        <v>302</v>
      </c>
      <c r="E121" s="5" t="s">
        <v>184</v>
      </c>
      <c r="F121" s="6">
        <v>43209</v>
      </c>
      <c r="G121" s="6">
        <v>43239</v>
      </c>
      <c r="H121" s="14" t="s">
        <v>546</v>
      </c>
      <c r="I121" s="20">
        <v>1</v>
      </c>
      <c r="J121" s="33">
        <v>0</v>
      </c>
      <c r="K121" s="32">
        <v>0</v>
      </c>
      <c r="L121" s="10"/>
      <c r="M121" s="10"/>
      <c r="N121" s="31"/>
      <c r="O121" s="31" t="s">
        <v>759</v>
      </c>
      <c r="P121" s="30"/>
    </row>
    <row r="122" spans="1:16" ht="48" customHeight="1" x14ac:dyDescent="0.2">
      <c r="A122" s="149"/>
      <c r="B122" s="158"/>
      <c r="C122" s="132"/>
      <c r="D122" s="49" t="s">
        <v>303</v>
      </c>
      <c r="E122" s="5" t="s">
        <v>327</v>
      </c>
      <c r="F122" s="6">
        <v>43239</v>
      </c>
      <c r="G122" s="6">
        <v>43284</v>
      </c>
      <c r="H122" s="14" t="s">
        <v>304</v>
      </c>
      <c r="I122" s="4">
        <v>1</v>
      </c>
      <c r="J122" s="33">
        <v>0</v>
      </c>
      <c r="K122" s="32">
        <v>0</v>
      </c>
      <c r="L122" s="10"/>
      <c r="M122" s="10"/>
      <c r="N122" s="31"/>
      <c r="O122" s="31" t="s">
        <v>759</v>
      </c>
      <c r="P122" s="30"/>
    </row>
    <row r="123" spans="1:16" ht="39.75" customHeight="1" x14ac:dyDescent="0.2">
      <c r="A123" s="149"/>
      <c r="B123" s="158"/>
      <c r="C123" s="132"/>
      <c r="D123" s="49" t="s">
        <v>305</v>
      </c>
      <c r="E123" s="5" t="s">
        <v>184</v>
      </c>
      <c r="F123" s="6">
        <v>43284</v>
      </c>
      <c r="G123" s="6">
        <v>43359</v>
      </c>
      <c r="H123" s="14" t="s">
        <v>549</v>
      </c>
      <c r="I123" s="20">
        <v>1</v>
      </c>
      <c r="J123" s="33">
        <v>0</v>
      </c>
      <c r="K123" s="32">
        <v>0</v>
      </c>
      <c r="L123" s="10"/>
      <c r="M123" s="10"/>
      <c r="N123" s="31"/>
      <c r="O123" s="31" t="s">
        <v>759</v>
      </c>
      <c r="P123" s="30"/>
    </row>
    <row r="124" spans="1:16" ht="38.25" x14ac:dyDescent="0.2">
      <c r="A124" s="149"/>
      <c r="B124" s="158"/>
      <c r="C124" s="132"/>
      <c r="D124" s="49" t="s">
        <v>306</v>
      </c>
      <c r="E124" s="5" t="s">
        <v>358</v>
      </c>
      <c r="F124" s="6">
        <v>43224</v>
      </c>
      <c r="G124" s="6">
        <v>43284</v>
      </c>
      <c r="H124" s="14" t="s">
        <v>79</v>
      </c>
      <c r="I124" s="4">
        <v>1</v>
      </c>
      <c r="J124" s="33">
        <v>0</v>
      </c>
      <c r="K124" s="32">
        <v>0</v>
      </c>
      <c r="L124" s="10"/>
      <c r="M124" s="10"/>
      <c r="N124" s="31"/>
      <c r="O124" s="31"/>
      <c r="P124" s="30"/>
    </row>
    <row r="125" spans="1:16" ht="51" customHeight="1" x14ac:dyDescent="0.2">
      <c r="A125" s="149"/>
      <c r="B125" s="158"/>
      <c r="C125" s="132" t="s">
        <v>369</v>
      </c>
      <c r="D125" s="49" t="s">
        <v>302</v>
      </c>
      <c r="E125" s="5" t="s">
        <v>300</v>
      </c>
      <c r="F125" s="6">
        <v>43304</v>
      </c>
      <c r="G125" s="6">
        <v>43334</v>
      </c>
      <c r="H125" s="14" t="s">
        <v>546</v>
      </c>
      <c r="I125" s="20">
        <v>1</v>
      </c>
      <c r="J125" s="33">
        <v>0</v>
      </c>
      <c r="K125" s="32">
        <v>0</v>
      </c>
      <c r="L125" s="10"/>
      <c r="M125" s="10"/>
      <c r="N125" s="31"/>
      <c r="O125" s="31" t="s">
        <v>759</v>
      </c>
      <c r="P125" s="30"/>
    </row>
    <row r="126" spans="1:16" ht="48" customHeight="1" x14ac:dyDescent="0.2">
      <c r="A126" s="149"/>
      <c r="B126" s="158"/>
      <c r="C126" s="132"/>
      <c r="D126" s="49" t="s">
        <v>303</v>
      </c>
      <c r="E126" s="5" t="s">
        <v>327</v>
      </c>
      <c r="F126" s="6">
        <v>43334</v>
      </c>
      <c r="G126" s="6">
        <v>43379</v>
      </c>
      <c r="H126" s="14" t="s">
        <v>304</v>
      </c>
      <c r="I126" s="4">
        <v>1</v>
      </c>
      <c r="J126" s="33">
        <v>0</v>
      </c>
      <c r="K126" s="32">
        <v>0</v>
      </c>
      <c r="L126" s="10"/>
      <c r="M126" s="10"/>
      <c r="N126" s="31"/>
      <c r="O126" s="31" t="s">
        <v>759</v>
      </c>
      <c r="P126" s="30"/>
    </row>
    <row r="127" spans="1:16" ht="39.75" customHeight="1" x14ac:dyDescent="0.2">
      <c r="A127" s="149"/>
      <c r="B127" s="158"/>
      <c r="C127" s="132"/>
      <c r="D127" s="49" t="s">
        <v>305</v>
      </c>
      <c r="E127" s="5" t="s">
        <v>184</v>
      </c>
      <c r="F127" s="6">
        <v>43379</v>
      </c>
      <c r="G127" s="6">
        <v>43454</v>
      </c>
      <c r="H127" s="14" t="s">
        <v>549</v>
      </c>
      <c r="I127" s="20">
        <v>1</v>
      </c>
      <c r="J127" s="33">
        <v>0</v>
      </c>
      <c r="K127" s="32">
        <v>0</v>
      </c>
      <c r="L127" s="10"/>
      <c r="M127" s="10"/>
      <c r="N127" s="31"/>
      <c r="O127" s="31" t="s">
        <v>759</v>
      </c>
      <c r="P127" s="30"/>
    </row>
    <row r="128" spans="1:16" ht="44.25" customHeight="1" x14ac:dyDescent="0.2">
      <c r="A128" s="149"/>
      <c r="B128" s="158"/>
      <c r="C128" s="132"/>
      <c r="D128" s="49" t="s">
        <v>306</v>
      </c>
      <c r="E128" s="5" t="s">
        <v>358</v>
      </c>
      <c r="F128" s="6">
        <v>43319</v>
      </c>
      <c r="G128" s="6">
        <v>43379</v>
      </c>
      <c r="H128" s="14" t="s">
        <v>79</v>
      </c>
      <c r="I128" s="4">
        <v>1</v>
      </c>
      <c r="J128" s="33">
        <v>0</v>
      </c>
      <c r="K128" s="32">
        <v>0</v>
      </c>
      <c r="L128" s="10"/>
      <c r="M128" s="10"/>
      <c r="N128" s="31"/>
      <c r="O128" s="31" t="s">
        <v>759</v>
      </c>
      <c r="P128" s="30"/>
    </row>
    <row r="129" spans="1:16" ht="65.25" customHeight="1" x14ac:dyDescent="0.2">
      <c r="A129" s="120"/>
      <c r="B129" s="158"/>
      <c r="C129" s="122" t="s">
        <v>308</v>
      </c>
      <c r="D129" s="49" t="s">
        <v>361</v>
      </c>
      <c r="E129" s="5" t="s">
        <v>368</v>
      </c>
      <c r="F129" s="6">
        <v>43127</v>
      </c>
      <c r="G129" s="6">
        <v>43189</v>
      </c>
      <c r="H129" s="14" t="s">
        <v>552</v>
      </c>
      <c r="I129" s="20">
        <v>5</v>
      </c>
      <c r="J129" s="33">
        <v>0</v>
      </c>
      <c r="K129" s="32">
        <v>0.25</v>
      </c>
      <c r="L129" s="10"/>
      <c r="M129" s="10"/>
      <c r="N129" s="31" t="s">
        <v>761</v>
      </c>
      <c r="O129" s="31"/>
      <c r="P129" s="30"/>
    </row>
    <row r="130" spans="1:16" ht="65.25" customHeight="1" x14ac:dyDescent="0.2">
      <c r="A130" s="121"/>
      <c r="B130" s="158"/>
      <c r="C130" s="122" t="s">
        <v>309</v>
      </c>
      <c r="D130" s="49" t="s">
        <v>362</v>
      </c>
      <c r="E130" s="5" t="s">
        <v>368</v>
      </c>
      <c r="F130" s="6">
        <v>43127</v>
      </c>
      <c r="G130" s="6">
        <v>43189</v>
      </c>
      <c r="H130" s="14" t="s">
        <v>552</v>
      </c>
      <c r="I130" s="20">
        <v>5</v>
      </c>
      <c r="J130" s="33">
        <v>0</v>
      </c>
      <c r="K130" s="32">
        <v>1</v>
      </c>
      <c r="L130" s="10"/>
      <c r="M130" s="10"/>
      <c r="N130" s="31" t="s">
        <v>762</v>
      </c>
      <c r="O130" s="31" t="s">
        <v>763</v>
      </c>
      <c r="P130" s="30"/>
    </row>
    <row r="131" spans="1:16" ht="68.25" customHeight="1" x14ac:dyDescent="0.2">
      <c r="A131" s="119"/>
      <c r="B131" s="159"/>
      <c r="C131" s="122" t="s">
        <v>363</v>
      </c>
      <c r="D131" s="49" t="s">
        <v>364</v>
      </c>
      <c r="E131" s="5" t="s">
        <v>365</v>
      </c>
      <c r="F131" s="6">
        <v>43147</v>
      </c>
      <c r="G131" s="6">
        <v>43357</v>
      </c>
      <c r="H131" s="14" t="s">
        <v>553</v>
      </c>
      <c r="I131" s="20">
        <v>3</v>
      </c>
      <c r="J131" s="32"/>
      <c r="K131" s="32" t="s">
        <v>753</v>
      </c>
      <c r="L131" s="10"/>
      <c r="M131" s="10"/>
      <c r="N131" s="31" t="s">
        <v>764</v>
      </c>
      <c r="O131" s="31"/>
      <c r="P131" s="30"/>
    </row>
    <row r="132" spans="1:16" x14ac:dyDescent="0.2">
      <c r="B132" s="11"/>
      <c r="C132" s="11"/>
      <c r="D132" s="12"/>
      <c r="E132" s="11"/>
      <c r="F132" s="11"/>
      <c r="G132" s="11"/>
      <c r="H132" s="11"/>
      <c r="I132" s="11"/>
    </row>
    <row r="133" spans="1:16" hidden="1" x14ac:dyDescent="0.2">
      <c r="B133" s="11"/>
      <c r="C133" s="11"/>
      <c r="D133" s="12"/>
      <c r="E133" s="11"/>
      <c r="F133" s="11"/>
      <c r="G133" s="11"/>
      <c r="H133" s="11"/>
      <c r="I133" s="11"/>
    </row>
    <row r="134" spans="1:16" hidden="1" x14ac:dyDescent="0.2">
      <c r="B134" s="11"/>
      <c r="C134" s="11"/>
      <c r="D134" s="12"/>
      <c r="E134" s="11"/>
      <c r="F134" s="11"/>
      <c r="G134" s="11"/>
      <c r="H134" s="11"/>
      <c r="I134" s="11"/>
    </row>
    <row r="135" spans="1:16" hidden="1" x14ac:dyDescent="0.2">
      <c r="B135" s="11"/>
      <c r="C135" s="11"/>
      <c r="D135" s="12"/>
      <c r="E135" s="11"/>
      <c r="F135" s="11"/>
      <c r="G135" s="11"/>
      <c r="H135" s="11"/>
      <c r="I135" s="11"/>
    </row>
    <row r="136" spans="1:16" hidden="1" x14ac:dyDescent="0.2">
      <c r="B136" s="11"/>
      <c r="C136" s="11"/>
      <c r="D136" s="12"/>
      <c r="E136" s="11"/>
      <c r="F136" s="11"/>
      <c r="G136" s="11"/>
      <c r="H136" s="11"/>
      <c r="I136" s="11"/>
    </row>
    <row r="137" spans="1:16" hidden="1" x14ac:dyDescent="0.2">
      <c r="B137" s="11"/>
      <c r="C137" s="11"/>
      <c r="D137" s="12"/>
      <c r="E137" s="11"/>
      <c r="F137" s="11"/>
      <c r="G137" s="11"/>
      <c r="H137" s="11"/>
      <c r="I137" s="11"/>
    </row>
    <row r="138" spans="1:16" hidden="1" x14ac:dyDescent="0.2">
      <c r="B138" s="11"/>
      <c r="C138" s="11"/>
      <c r="D138" s="12"/>
      <c r="E138" s="11"/>
      <c r="F138" s="11"/>
      <c r="G138" s="11"/>
      <c r="H138" s="11"/>
      <c r="I138" s="11"/>
    </row>
    <row r="139" spans="1:16" hidden="1" x14ac:dyDescent="0.2">
      <c r="B139" s="11"/>
      <c r="C139" s="11"/>
      <c r="D139" s="12"/>
      <c r="E139" s="11"/>
      <c r="F139" s="11"/>
      <c r="G139" s="11"/>
      <c r="H139" s="11"/>
      <c r="I139" s="11"/>
    </row>
    <row r="140" spans="1:16" hidden="1" x14ac:dyDescent="0.2">
      <c r="B140" s="11"/>
      <c r="C140" s="11"/>
      <c r="D140" s="12"/>
      <c r="E140" s="11"/>
      <c r="F140" s="11"/>
      <c r="G140" s="11"/>
      <c r="H140" s="11"/>
      <c r="I140" s="11"/>
    </row>
    <row r="141" spans="1:16" hidden="1" x14ac:dyDescent="0.2">
      <c r="B141" s="11"/>
      <c r="C141" s="11"/>
      <c r="D141" s="12"/>
      <c r="E141" s="11"/>
      <c r="F141" s="11"/>
      <c r="G141" s="11"/>
      <c r="H141" s="11"/>
      <c r="I141" s="11"/>
    </row>
    <row r="142" spans="1:16" hidden="1" x14ac:dyDescent="0.2">
      <c r="B142" s="11"/>
      <c r="C142" s="11"/>
      <c r="D142" s="12"/>
      <c r="E142" s="11"/>
      <c r="F142" s="11"/>
      <c r="G142" s="11"/>
      <c r="H142" s="11"/>
      <c r="I142" s="11"/>
    </row>
    <row r="143" spans="1:16" hidden="1" x14ac:dyDescent="0.2">
      <c r="B143" s="11"/>
      <c r="C143" s="11"/>
      <c r="D143" s="12"/>
      <c r="E143" s="11"/>
      <c r="F143" s="11"/>
      <c r="G143" s="11"/>
      <c r="H143" s="11"/>
      <c r="I143" s="11"/>
    </row>
    <row r="144" spans="1:16" hidden="1" x14ac:dyDescent="0.2">
      <c r="B144" s="11"/>
      <c r="C144" s="11"/>
      <c r="D144" s="12"/>
      <c r="E144" s="11"/>
      <c r="F144" s="11"/>
      <c r="G144" s="11"/>
      <c r="H144" s="11"/>
      <c r="I144" s="11"/>
    </row>
    <row r="145" x14ac:dyDescent="0.2"/>
    <row r="146" x14ac:dyDescent="0.2"/>
    <row r="147" x14ac:dyDescent="0.2"/>
    <row r="148" x14ac:dyDescent="0.2"/>
    <row r="149" x14ac:dyDescent="0.2"/>
  </sheetData>
  <autoFilter ref="C13:P131"/>
  <mergeCells count="38">
    <mergeCell ref="A75:A89"/>
    <mergeCell ref="A90:A93"/>
    <mergeCell ref="A94:A95"/>
    <mergeCell ref="A20:A31"/>
    <mergeCell ref="A32:A35"/>
    <mergeCell ref="A36:A41"/>
    <mergeCell ref="A42:A55"/>
    <mergeCell ref="A58:A74"/>
    <mergeCell ref="C121:C124"/>
    <mergeCell ref="C125:C128"/>
    <mergeCell ref="B14:B131"/>
    <mergeCell ref="B2:B6"/>
    <mergeCell ref="C110:C115"/>
    <mergeCell ref="C116:C120"/>
    <mergeCell ref="C2:N6"/>
    <mergeCell ref="C8:N8"/>
    <mergeCell ref="B11:G12"/>
    <mergeCell ref="J12:M12"/>
    <mergeCell ref="N12:N13"/>
    <mergeCell ref="D14:D15"/>
    <mergeCell ref="E14:E15"/>
    <mergeCell ref="C101:C109"/>
    <mergeCell ref="C75:C89"/>
    <mergeCell ref="P12:P13"/>
    <mergeCell ref="O12:O13"/>
    <mergeCell ref="J11:P11"/>
    <mergeCell ref="C20:C31"/>
    <mergeCell ref="C94:C95"/>
    <mergeCell ref="C57:C74"/>
    <mergeCell ref="C36:C41"/>
    <mergeCell ref="C42:C55"/>
    <mergeCell ref="C32:C35"/>
    <mergeCell ref="C90:C93"/>
    <mergeCell ref="A101:A109"/>
    <mergeCell ref="A110:A115"/>
    <mergeCell ref="A116:A120"/>
    <mergeCell ref="A121:A124"/>
    <mergeCell ref="A125:A12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topLeftCell="F1" zoomScale="70" zoomScaleNormal="70" workbookViewId="0">
      <pane ySplit="13" topLeftCell="A14" activePane="bottomLeft" state="frozen"/>
      <selection pane="bottomLeft" activeCell="C41" sqref="C41"/>
    </sheetView>
  </sheetViews>
  <sheetFormatPr baseColWidth="10" defaultColWidth="0" defaultRowHeight="0" customHeight="1" zeroHeight="1" x14ac:dyDescent="0.2"/>
  <cols>
    <col min="1" max="1" width="3.42578125" style="7" customWidth="1"/>
    <col min="2" max="2" width="44" style="7" hidden="1" customWidth="1"/>
    <col min="3" max="3" width="33.28515625" style="7" customWidth="1"/>
    <col min="4" max="4" width="50.28515625" style="8" customWidth="1"/>
    <col min="5" max="5" width="33.5703125" style="7" customWidth="1"/>
    <col min="6" max="9" width="31.85546875" style="7" customWidth="1"/>
    <col min="10" max="10" width="12.28515625" style="7" customWidth="1"/>
    <col min="11" max="11" width="12.7109375" style="7" customWidth="1"/>
    <col min="12" max="12" width="12.5703125" style="7" customWidth="1"/>
    <col min="13" max="13" width="10.5703125" style="7" customWidth="1"/>
    <col min="14" max="16" width="24.5703125" style="7" customWidth="1"/>
    <col min="17" max="17" width="2.42578125" style="7" customWidth="1"/>
    <col min="18" max="59" width="2.42578125" style="7" hidden="1" customWidth="1"/>
    <col min="60" max="60" width="2.5703125" style="7" hidden="1" customWidth="1"/>
    <col min="61" max="16384" width="9.140625" style="7" hidden="1"/>
  </cols>
  <sheetData>
    <row r="1" spans="1:61" ht="12.75" customHeight="1" thickBot="1" x14ac:dyDescent="0.25"/>
    <row r="2" spans="1:61" ht="12.75" customHeight="1" x14ac:dyDescent="0.2">
      <c r="B2" s="160"/>
      <c r="C2" s="135" t="s">
        <v>70</v>
      </c>
      <c r="D2" s="136"/>
      <c r="E2" s="136"/>
      <c r="F2" s="136"/>
      <c r="G2" s="136"/>
      <c r="H2" s="136"/>
      <c r="I2" s="136"/>
      <c r="J2" s="136"/>
      <c r="K2" s="136"/>
      <c r="L2" s="136"/>
      <c r="M2" s="136"/>
      <c r="N2" s="137"/>
      <c r="O2" s="41"/>
      <c r="P2" s="41"/>
    </row>
    <row r="3" spans="1:61" ht="12.75" customHeight="1" x14ac:dyDescent="0.2">
      <c r="B3" s="161"/>
      <c r="C3" s="138"/>
      <c r="D3" s="139"/>
      <c r="E3" s="139"/>
      <c r="F3" s="139"/>
      <c r="G3" s="139"/>
      <c r="H3" s="139"/>
      <c r="I3" s="139"/>
      <c r="J3" s="139"/>
      <c r="K3" s="139"/>
      <c r="L3" s="139"/>
      <c r="M3" s="139"/>
      <c r="N3" s="140"/>
      <c r="O3" s="41"/>
      <c r="P3" s="41"/>
    </row>
    <row r="4" spans="1:61" ht="12.75" customHeight="1" x14ac:dyDescent="0.2">
      <c r="B4" s="161"/>
      <c r="C4" s="138"/>
      <c r="D4" s="139"/>
      <c r="E4" s="139"/>
      <c r="F4" s="139"/>
      <c r="G4" s="139"/>
      <c r="H4" s="139"/>
      <c r="I4" s="139"/>
      <c r="J4" s="139"/>
      <c r="K4" s="139"/>
      <c r="L4" s="139"/>
      <c r="M4" s="139"/>
      <c r="N4" s="140"/>
      <c r="O4" s="41"/>
      <c r="P4" s="41"/>
    </row>
    <row r="5" spans="1:61" ht="12.75" customHeight="1" x14ac:dyDescent="0.2">
      <c r="B5" s="161"/>
      <c r="C5" s="138"/>
      <c r="D5" s="139"/>
      <c r="E5" s="139"/>
      <c r="F5" s="139"/>
      <c r="G5" s="139"/>
      <c r="H5" s="139"/>
      <c r="I5" s="139"/>
      <c r="J5" s="139"/>
      <c r="K5" s="139"/>
      <c r="L5" s="139"/>
      <c r="M5" s="139"/>
      <c r="N5" s="140"/>
      <c r="O5" s="41"/>
      <c r="P5" s="41"/>
    </row>
    <row r="6" spans="1:61" ht="12.75" customHeight="1" thickBot="1" x14ac:dyDescent="0.25">
      <c r="B6" s="162"/>
      <c r="C6" s="141"/>
      <c r="D6" s="142"/>
      <c r="E6" s="142"/>
      <c r="F6" s="142"/>
      <c r="G6" s="142"/>
      <c r="H6" s="142"/>
      <c r="I6" s="142"/>
      <c r="J6" s="142"/>
      <c r="K6" s="142"/>
      <c r="L6" s="142"/>
      <c r="M6" s="142"/>
      <c r="N6" s="143"/>
      <c r="O6" s="41"/>
      <c r="P6" s="41"/>
    </row>
    <row r="7" spans="1:61" ht="12.75" customHeight="1" x14ac:dyDescent="0.2">
      <c r="Q7" s="23"/>
    </row>
    <row r="8" spans="1:61" ht="15.75" customHeight="1" x14ac:dyDescent="0.2">
      <c r="B8" s="1" t="s">
        <v>85</v>
      </c>
      <c r="C8" s="176" t="s">
        <v>86</v>
      </c>
      <c r="D8" s="177"/>
      <c r="E8" s="177"/>
      <c r="F8" s="177"/>
      <c r="G8" s="177"/>
      <c r="H8" s="177"/>
      <c r="I8" s="177"/>
      <c r="J8" s="177"/>
      <c r="K8" s="177"/>
      <c r="L8" s="177"/>
      <c r="M8" s="177"/>
      <c r="N8" s="178"/>
      <c r="O8" s="27"/>
      <c r="P8" s="27"/>
      <c r="Q8" s="29"/>
    </row>
    <row r="9" spans="1:61" ht="10.5" customHeight="1" x14ac:dyDescent="0.2">
      <c r="B9" s="18"/>
      <c r="C9" s="27"/>
      <c r="D9" s="27"/>
      <c r="E9" s="27"/>
      <c r="F9" s="27"/>
      <c r="G9" s="27"/>
      <c r="H9" s="27"/>
      <c r="I9" s="27"/>
      <c r="J9" s="27"/>
      <c r="K9" s="27"/>
      <c r="L9" s="27"/>
      <c r="M9" s="27"/>
      <c r="N9" s="27"/>
      <c r="O9" s="27"/>
      <c r="P9" s="27"/>
      <c r="Q9" s="27"/>
    </row>
    <row r="10" spans="1:61" ht="12.75" customHeight="1" x14ac:dyDescent="0.2">
      <c r="B10" s="21"/>
      <c r="C10" s="21"/>
      <c r="D10" s="21"/>
      <c r="E10" s="21"/>
      <c r="F10" s="21"/>
      <c r="G10" s="21"/>
      <c r="H10" s="21"/>
      <c r="I10" s="21"/>
    </row>
    <row r="11" spans="1:61" ht="15" customHeight="1" x14ac:dyDescent="0.2">
      <c r="B11" s="184" t="s">
        <v>471</v>
      </c>
      <c r="C11" s="185"/>
      <c r="D11" s="185"/>
      <c r="E11" s="185"/>
      <c r="F11" s="185"/>
      <c r="G11" s="185"/>
      <c r="H11" s="185"/>
      <c r="I11" s="186"/>
      <c r="J11" s="168" t="s">
        <v>557</v>
      </c>
      <c r="K11" s="169"/>
      <c r="L11" s="169"/>
      <c r="M11" s="169"/>
      <c r="N11" s="169"/>
      <c r="O11" s="169"/>
      <c r="P11" s="169"/>
    </row>
    <row r="12" spans="1:61" ht="19.5" customHeight="1" x14ac:dyDescent="0.2">
      <c r="B12" s="168"/>
      <c r="C12" s="169"/>
      <c r="D12" s="169"/>
      <c r="E12" s="169"/>
      <c r="F12" s="169"/>
      <c r="G12" s="169"/>
      <c r="H12" s="169"/>
      <c r="I12" s="187"/>
      <c r="J12" s="170" t="s">
        <v>610</v>
      </c>
      <c r="K12" s="170"/>
      <c r="L12" s="170"/>
      <c r="M12" s="170"/>
      <c r="N12" s="183" t="s">
        <v>676</v>
      </c>
      <c r="O12" s="150" t="s">
        <v>677</v>
      </c>
      <c r="P12" s="150" t="s">
        <v>678</v>
      </c>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row>
    <row r="13" spans="1:61" ht="39" customHeight="1" x14ac:dyDescent="0.2">
      <c r="B13" s="19" t="s">
        <v>0</v>
      </c>
      <c r="C13" s="19" t="s">
        <v>1</v>
      </c>
      <c r="D13" s="19" t="s">
        <v>88</v>
      </c>
      <c r="E13" s="19" t="s">
        <v>87</v>
      </c>
      <c r="F13" s="19" t="s">
        <v>554</v>
      </c>
      <c r="G13" s="19" t="s">
        <v>555</v>
      </c>
      <c r="H13" s="19" t="s">
        <v>2</v>
      </c>
      <c r="I13" s="19" t="s">
        <v>556</v>
      </c>
      <c r="J13" s="19" t="s">
        <v>473</v>
      </c>
      <c r="K13" s="19" t="s">
        <v>474</v>
      </c>
      <c r="L13" s="19" t="s">
        <v>475</v>
      </c>
      <c r="M13" s="19" t="s">
        <v>476</v>
      </c>
      <c r="N13" s="183"/>
      <c r="O13" s="151"/>
      <c r="P13" s="151"/>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3"/>
      <c r="BI13" s="23"/>
    </row>
    <row r="14" spans="1:61" ht="48" customHeight="1" x14ac:dyDescent="0.2">
      <c r="A14" s="13"/>
      <c r="B14" s="179" t="s">
        <v>466</v>
      </c>
      <c r="C14" s="2" t="s">
        <v>245</v>
      </c>
      <c r="D14" s="2" t="s">
        <v>375</v>
      </c>
      <c r="E14" s="5" t="s">
        <v>276</v>
      </c>
      <c r="F14" s="6">
        <v>43102</v>
      </c>
      <c r="G14" s="6">
        <v>43465</v>
      </c>
      <c r="H14" s="47" t="s">
        <v>277</v>
      </c>
      <c r="I14" s="4">
        <v>1</v>
      </c>
      <c r="J14" s="32">
        <v>1</v>
      </c>
      <c r="K14" s="33">
        <v>1</v>
      </c>
      <c r="L14" s="10"/>
      <c r="M14" s="10"/>
      <c r="N14" s="10"/>
      <c r="O14" s="34"/>
      <c r="P14" s="30"/>
    </row>
    <row r="15" spans="1:61" ht="42.75" customHeight="1" x14ac:dyDescent="0.2">
      <c r="A15" s="13"/>
      <c r="B15" s="180"/>
      <c r="C15" s="2" t="s">
        <v>245</v>
      </c>
      <c r="D15" s="2" t="s">
        <v>246</v>
      </c>
      <c r="E15" s="5" t="s">
        <v>276</v>
      </c>
      <c r="F15" s="6">
        <v>43102</v>
      </c>
      <c r="G15" s="6">
        <v>43465</v>
      </c>
      <c r="H15" s="47" t="s">
        <v>271</v>
      </c>
      <c r="I15" s="20">
        <v>1</v>
      </c>
      <c r="J15" s="30">
        <v>90</v>
      </c>
      <c r="K15" s="33">
        <v>1</v>
      </c>
      <c r="L15" s="10"/>
      <c r="M15" s="10"/>
      <c r="N15" s="31" t="s">
        <v>614</v>
      </c>
      <c r="O15" s="34" t="s">
        <v>614</v>
      </c>
      <c r="P15" s="44"/>
    </row>
    <row r="16" spans="1:61" ht="51.75" customHeight="1" x14ac:dyDescent="0.2">
      <c r="A16" s="13"/>
      <c r="B16" s="180"/>
      <c r="C16" s="2" t="s">
        <v>245</v>
      </c>
      <c r="D16" s="2" t="s">
        <v>247</v>
      </c>
      <c r="E16" s="5" t="s">
        <v>276</v>
      </c>
      <c r="F16" s="6">
        <v>43102</v>
      </c>
      <c r="G16" s="6">
        <v>43465</v>
      </c>
      <c r="H16" s="47" t="s">
        <v>270</v>
      </c>
      <c r="I16" s="20">
        <v>10</v>
      </c>
      <c r="J16" s="30">
        <v>3</v>
      </c>
      <c r="K16" s="30">
        <v>4</v>
      </c>
      <c r="L16" s="10"/>
      <c r="M16" s="10"/>
      <c r="N16" s="10"/>
      <c r="O16" s="34" t="s">
        <v>742</v>
      </c>
      <c r="P16" s="30"/>
    </row>
    <row r="17" spans="1:16" ht="36.75" customHeight="1" x14ac:dyDescent="0.2">
      <c r="A17" s="13"/>
      <c r="B17" s="180"/>
      <c r="C17" s="2" t="s">
        <v>248</v>
      </c>
      <c r="D17" s="2" t="s">
        <v>249</v>
      </c>
      <c r="E17" s="5" t="s">
        <v>276</v>
      </c>
      <c r="F17" s="6">
        <v>43132</v>
      </c>
      <c r="G17" s="6">
        <v>43465</v>
      </c>
      <c r="H17" s="47" t="s">
        <v>558</v>
      </c>
      <c r="I17" s="20">
        <v>5</v>
      </c>
      <c r="J17" s="30">
        <v>1</v>
      </c>
      <c r="K17" s="30">
        <v>2</v>
      </c>
      <c r="L17" s="10"/>
      <c r="M17" s="10"/>
      <c r="N17" s="10"/>
      <c r="O17" s="34" t="s">
        <v>743</v>
      </c>
      <c r="P17" s="30"/>
    </row>
    <row r="18" spans="1:16" ht="38.25" customHeight="1" x14ac:dyDescent="0.2">
      <c r="A18" s="13"/>
      <c r="B18" s="180"/>
      <c r="C18" s="2" t="s">
        <v>250</v>
      </c>
      <c r="D18" s="2" t="s">
        <v>251</v>
      </c>
      <c r="E18" s="5" t="s">
        <v>276</v>
      </c>
      <c r="F18" s="6">
        <v>43132</v>
      </c>
      <c r="G18" s="6">
        <v>43465</v>
      </c>
      <c r="H18" s="47" t="s">
        <v>269</v>
      </c>
      <c r="I18" s="48">
        <v>24</v>
      </c>
      <c r="J18" s="30">
        <v>4</v>
      </c>
      <c r="K18" s="30">
        <v>3</v>
      </c>
      <c r="L18" s="10"/>
      <c r="M18" s="10"/>
      <c r="N18" s="10"/>
      <c r="O18" s="34" t="s">
        <v>744</v>
      </c>
      <c r="P18" s="30"/>
    </row>
    <row r="19" spans="1:16" ht="35.25" customHeight="1" x14ac:dyDescent="0.2">
      <c r="A19" s="13"/>
      <c r="B19" s="180"/>
      <c r="C19" s="2" t="s">
        <v>252</v>
      </c>
      <c r="D19" s="2" t="s">
        <v>253</v>
      </c>
      <c r="E19" s="5" t="s">
        <v>276</v>
      </c>
      <c r="F19" s="6">
        <v>43132</v>
      </c>
      <c r="G19" s="6">
        <v>43465</v>
      </c>
      <c r="H19" s="47" t="s">
        <v>559</v>
      </c>
      <c r="I19" s="20">
        <v>3</v>
      </c>
      <c r="J19" s="30">
        <v>1</v>
      </c>
      <c r="K19" s="30">
        <v>2</v>
      </c>
      <c r="L19" s="10"/>
      <c r="M19" s="10"/>
      <c r="N19" s="10"/>
      <c r="O19" s="34" t="s">
        <v>745</v>
      </c>
      <c r="P19" s="30"/>
    </row>
    <row r="20" spans="1:16" ht="53.25" customHeight="1" x14ac:dyDescent="0.2">
      <c r="A20" s="13"/>
      <c r="B20" s="180"/>
      <c r="C20" s="2" t="s">
        <v>254</v>
      </c>
      <c r="D20" s="2" t="s">
        <v>255</v>
      </c>
      <c r="E20" s="5" t="s">
        <v>276</v>
      </c>
      <c r="F20" s="6">
        <v>43132</v>
      </c>
      <c r="G20" s="6">
        <v>43465</v>
      </c>
      <c r="H20" s="47" t="s">
        <v>272</v>
      </c>
      <c r="I20" s="4">
        <v>1</v>
      </c>
      <c r="J20" s="33">
        <v>1</v>
      </c>
      <c r="K20" s="33">
        <v>1</v>
      </c>
      <c r="L20" s="10"/>
      <c r="M20" s="10"/>
      <c r="N20" s="10"/>
      <c r="O20" s="34"/>
      <c r="P20" s="30"/>
    </row>
    <row r="21" spans="1:16" ht="49.5" customHeight="1" x14ac:dyDescent="0.2">
      <c r="A21" s="13"/>
      <c r="B21" s="180"/>
      <c r="C21" s="2" t="s">
        <v>256</v>
      </c>
      <c r="D21" s="2" t="s">
        <v>257</v>
      </c>
      <c r="E21" s="5" t="s">
        <v>276</v>
      </c>
      <c r="F21" s="6">
        <v>43132</v>
      </c>
      <c r="G21" s="6">
        <v>43465</v>
      </c>
      <c r="H21" s="47" t="s">
        <v>560</v>
      </c>
      <c r="I21" s="20">
        <v>12</v>
      </c>
      <c r="J21" s="30">
        <v>3</v>
      </c>
      <c r="K21" s="30">
        <v>6</v>
      </c>
      <c r="L21" s="10"/>
      <c r="M21" s="10"/>
      <c r="N21" s="10"/>
      <c r="O21" s="34" t="s">
        <v>746</v>
      </c>
      <c r="P21" s="30"/>
    </row>
    <row r="22" spans="1:16" ht="39" customHeight="1" x14ac:dyDescent="0.2">
      <c r="A22" s="13"/>
      <c r="B22" s="180"/>
      <c r="C22" s="2" t="s">
        <v>258</v>
      </c>
      <c r="D22" s="2" t="s">
        <v>259</v>
      </c>
      <c r="E22" s="5" t="s">
        <v>276</v>
      </c>
      <c r="F22" s="6">
        <v>43132</v>
      </c>
      <c r="G22" s="6">
        <v>43465</v>
      </c>
      <c r="H22" s="47" t="s">
        <v>273</v>
      </c>
      <c r="I22" s="4">
        <v>1</v>
      </c>
      <c r="J22" s="33">
        <v>1</v>
      </c>
      <c r="K22" s="33">
        <v>1</v>
      </c>
      <c r="L22" s="10"/>
      <c r="M22" s="10"/>
      <c r="N22" s="10"/>
      <c r="O22" s="34" t="s">
        <v>747</v>
      </c>
      <c r="P22" s="30"/>
    </row>
    <row r="23" spans="1:16" ht="51" customHeight="1" x14ac:dyDescent="0.2">
      <c r="A23" s="13"/>
      <c r="B23" s="180"/>
      <c r="C23" s="2" t="s">
        <v>260</v>
      </c>
      <c r="D23" s="2" t="s">
        <v>261</v>
      </c>
      <c r="E23" s="5" t="s">
        <v>276</v>
      </c>
      <c r="F23" s="6">
        <v>43132</v>
      </c>
      <c r="G23" s="6">
        <v>43465</v>
      </c>
      <c r="H23" s="47" t="s">
        <v>561</v>
      </c>
      <c r="I23" s="4">
        <v>1</v>
      </c>
      <c r="J23" s="33">
        <v>1</v>
      </c>
      <c r="K23" s="33">
        <v>1</v>
      </c>
      <c r="L23" s="10"/>
      <c r="M23" s="10"/>
      <c r="N23" s="10"/>
      <c r="O23" s="34" t="s">
        <v>748</v>
      </c>
      <c r="P23" s="30"/>
    </row>
    <row r="24" spans="1:16" ht="38.25" customHeight="1" x14ac:dyDescent="0.2">
      <c r="A24" s="13"/>
      <c r="B24" s="180"/>
      <c r="C24" s="2" t="s">
        <v>262</v>
      </c>
      <c r="D24" s="2" t="s">
        <v>376</v>
      </c>
      <c r="E24" s="5" t="s">
        <v>276</v>
      </c>
      <c r="F24" s="6">
        <v>43132</v>
      </c>
      <c r="G24" s="6">
        <v>43464</v>
      </c>
      <c r="H24" s="47" t="s">
        <v>562</v>
      </c>
      <c r="I24" s="28">
        <v>12</v>
      </c>
      <c r="J24" s="30">
        <v>3</v>
      </c>
      <c r="K24" s="30">
        <v>6</v>
      </c>
      <c r="L24" s="10"/>
      <c r="M24" s="10"/>
      <c r="N24" s="10"/>
      <c r="O24" s="34" t="s">
        <v>749</v>
      </c>
      <c r="P24" s="30"/>
    </row>
    <row r="25" spans="1:16" ht="36" customHeight="1" x14ac:dyDescent="0.2">
      <c r="A25" s="13"/>
      <c r="B25" s="180"/>
      <c r="C25" s="2" t="s">
        <v>263</v>
      </c>
      <c r="D25" s="2" t="s">
        <v>264</v>
      </c>
      <c r="E25" s="5" t="s">
        <v>276</v>
      </c>
      <c r="F25" s="6">
        <v>43132</v>
      </c>
      <c r="G25" s="6">
        <v>43465</v>
      </c>
      <c r="H25" s="47" t="s">
        <v>563</v>
      </c>
      <c r="I25" s="20">
        <v>20</v>
      </c>
      <c r="J25" s="30">
        <v>3</v>
      </c>
      <c r="K25" s="30">
        <v>6</v>
      </c>
      <c r="L25" s="10"/>
      <c r="M25" s="10"/>
      <c r="N25" s="10"/>
      <c r="O25" s="34" t="s">
        <v>750</v>
      </c>
      <c r="P25" s="30"/>
    </row>
    <row r="26" spans="1:16" ht="45.75" customHeight="1" x14ac:dyDescent="0.2">
      <c r="A26" s="13"/>
      <c r="B26" s="180"/>
      <c r="C26" s="2" t="s">
        <v>265</v>
      </c>
      <c r="D26" s="2" t="s">
        <v>266</v>
      </c>
      <c r="E26" s="5" t="s">
        <v>276</v>
      </c>
      <c r="F26" s="6">
        <v>43132</v>
      </c>
      <c r="G26" s="6">
        <v>43465</v>
      </c>
      <c r="H26" s="47" t="s">
        <v>274</v>
      </c>
      <c r="I26" s="4">
        <v>1</v>
      </c>
      <c r="J26" s="33">
        <v>1</v>
      </c>
      <c r="K26" s="33">
        <v>1</v>
      </c>
      <c r="L26" s="10"/>
      <c r="M26" s="10"/>
      <c r="N26" s="10"/>
      <c r="O26" s="34"/>
      <c r="P26" s="30"/>
    </row>
    <row r="27" spans="1:16" ht="35.25" customHeight="1" x14ac:dyDescent="0.2">
      <c r="A27" s="13"/>
      <c r="B27" s="181"/>
      <c r="C27" s="2" t="s">
        <v>267</v>
      </c>
      <c r="D27" s="2" t="s">
        <v>268</v>
      </c>
      <c r="E27" s="5" t="s">
        <v>276</v>
      </c>
      <c r="F27" s="6">
        <v>43132</v>
      </c>
      <c r="G27" s="6">
        <v>43465</v>
      </c>
      <c r="H27" s="47" t="s">
        <v>275</v>
      </c>
      <c r="I27" s="4">
        <v>1</v>
      </c>
      <c r="J27" s="33">
        <f>1/11</f>
        <v>9.0909090909090912E-2</v>
      </c>
      <c r="K27" s="33">
        <v>0.9</v>
      </c>
      <c r="L27" s="10"/>
      <c r="M27" s="10"/>
      <c r="N27" s="10"/>
      <c r="O27" s="34"/>
      <c r="P27" s="30"/>
    </row>
    <row r="28" spans="1:16" ht="60" customHeight="1" x14ac:dyDescent="0.2">
      <c r="A28" s="13"/>
      <c r="B28" s="126" t="s">
        <v>3</v>
      </c>
      <c r="C28" s="171" t="s">
        <v>278</v>
      </c>
      <c r="D28" s="2" t="s">
        <v>582</v>
      </c>
      <c r="E28" s="5" t="s">
        <v>280</v>
      </c>
      <c r="F28" s="6">
        <v>43102</v>
      </c>
      <c r="G28" s="6">
        <v>43465</v>
      </c>
      <c r="H28" s="14" t="s">
        <v>583</v>
      </c>
      <c r="I28" s="20">
        <v>1</v>
      </c>
      <c r="J28" s="32">
        <v>0.8</v>
      </c>
      <c r="K28" s="32">
        <v>0</v>
      </c>
      <c r="L28" s="10"/>
      <c r="M28" s="10"/>
      <c r="N28" s="10"/>
      <c r="O28" s="34" t="s">
        <v>738</v>
      </c>
      <c r="P28" s="30"/>
    </row>
    <row r="29" spans="1:16" ht="65.25" customHeight="1" x14ac:dyDescent="0.2">
      <c r="A29" s="13"/>
      <c r="B29" s="127"/>
      <c r="C29" s="182"/>
      <c r="D29" s="2" t="s">
        <v>584</v>
      </c>
      <c r="E29" s="5" t="s">
        <v>280</v>
      </c>
      <c r="F29" s="6">
        <v>43102</v>
      </c>
      <c r="G29" s="6">
        <v>43465</v>
      </c>
      <c r="H29" s="14" t="s">
        <v>598</v>
      </c>
      <c r="I29" s="20">
        <v>12</v>
      </c>
      <c r="J29" s="32">
        <v>0.17</v>
      </c>
      <c r="K29" s="32">
        <v>0.3</v>
      </c>
      <c r="L29" s="10"/>
      <c r="M29" s="10"/>
      <c r="N29" s="10"/>
      <c r="O29" s="31"/>
      <c r="P29" s="30"/>
    </row>
    <row r="30" spans="1:16" ht="63.75" customHeight="1" x14ac:dyDescent="0.2">
      <c r="A30" s="13"/>
      <c r="B30" s="127"/>
      <c r="C30" s="172"/>
      <c r="D30" s="2" t="s">
        <v>279</v>
      </c>
      <c r="E30" s="5" t="s">
        <v>280</v>
      </c>
      <c r="F30" s="6">
        <v>43102</v>
      </c>
      <c r="G30" s="6">
        <v>43465</v>
      </c>
      <c r="H30" s="14" t="s">
        <v>281</v>
      </c>
      <c r="I30" s="20">
        <v>1</v>
      </c>
      <c r="J30" s="30">
        <v>4.2</v>
      </c>
      <c r="K30" s="30">
        <v>4.0999999999999996</v>
      </c>
      <c r="L30" s="10"/>
      <c r="M30" s="10"/>
      <c r="N30" s="31" t="s">
        <v>611</v>
      </c>
      <c r="O30" s="31"/>
      <c r="P30" s="44"/>
    </row>
    <row r="31" spans="1:16" ht="48" customHeight="1" x14ac:dyDescent="0.2">
      <c r="A31" s="13"/>
      <c r="B31" s="127"/>
      <c r="C31" s="182" t="s">
        <v>83</v>
      </c>
      <c r="D31" s="2" t="s">
        <v>469</v>
      </c>
      <c r="E31" s="5" t="s">
        <v>280</v>
      </c>
      <c r="F31" s="6">
        <v>43102</v>
      </c>
      <c r="G31" s="6">
        <v>43175</v>
      </c>
      <c r="H31" s="16" t="s">
        <v>585</v>
      </c>
      <c r="I31" s="20">
        <v>1</v>
      </c>
      <c r="J31" s="34" t="s">
        <v>609</v>
      </c>
      <c r="K31" s="44" t="s">
        <v>737</v>
      </c>
      <c r="L31" s="10"/>
      <c r="M31" s="10"/>
      <c r="N31" s="10"/>
      <c r="O31" s="10"/>
      <c r="P31" s="44"/>
    </row>
    <row r="32" spans="1:16" ht="60.75" customHeight="1" x14ac:dyDescent="0.2">
      <c r="A32" s="13"/>
      <c r="B32" s="127"/>
      <c r="C32" s="182"/>
      <c r="D32" s="3" t="s">
        <v>442</v>
      </c>
      <c r="E32" s="5" t="s">
        <v>280</v>
      </c>
      <c r="F32" s="6">
        <v>43102</v>
      </c>
      <c r="G32" s="6">
        <v>43465</v>
      </c>
      <c r="H32" s="14" t="s">
        <v>564</v>
      </c>
      <c r="I32" s="4">
        <v>1</v>
      </c>
      <c r="J32" s="33">
        <v>0.88</v>
      </c>
      <c r="K32" s="33">
        <v>0.93</v>
      </c>
      <c r="L32" s="10"/>
      <c r="M32" s="10"/>
      <c r="N32" s="10"/>
      <c r="O32" s="10"/>
      <c r="P32" s="44"/>
    </row>
    <row r="33" spans="1:16" ht="65.25" customHeight="1" x14ac:dyDescent="0.2">
      <c r="A33" s="13"/>
      <c r="B33" s="127"/>
      <c r="C33" s="172"/>
      <c r="D33" s="3" t="s">
        <v>443</v>
      </c>
      <c r="E33" s="5" t="s">
        <v>280</v>
      </c>
      <c r="F33" s="6">
        <v>43102</v>
      </c>
      <c r="G33" s="6">
        <v>43465</v>
      </c>
      <c r="H33" s="14" t="s">
        <v>586</v>
      </c>
      <c r="I33" s="4">
        <v>1</v>
      </c>
      <c r="J33" s="33">
        <v>0.88</v>
      </c>
      <c r="K33" s="33">
        <v>0.89</v>
      </c>
      <c r="L33" s="10"/>
      <c r="M33" s="10"/>
      <c r="N33" s="10"/>
      <c r="O33" s="10"/>
      <c r="P33" s="44"/>
    </row>
    <row r="34" spans="1:16" ht="48.75" customHeight="1" x14ac:dyDescent="0.2">
      <c r="A34" s="13"/>
      <c r="B34" s="127"/>
      <c r="C34" s="171" t="s">
        <v>84</v>
      </c>
      <c r="D34" s="2" t="s">
        <v>588</v>
      </c>
      <c r="E34" s="5" t="s">
        <v>280</v>
      </c>
      <c r="F34" s="6">
        <v>43102</v>
      </c>
      <c r="G34" s="6">
        <v>43465</v>
      </c>
      <c r="H34" s="14" t="s">
        <v>587</v>
      </c>
      <c r="I34" s="20">
        <v>24</v>
      </c>
      <c r="J34" s="33">
        <v>0.21</v>
      </c>
      <c r="K34" s="33">
        <v>0.25</v>
      </c>
      <c r="L34" s="10"/>
      <c r="M34" s="10"/>
      <c r="N34" s="10"/>
      <c r="O34" s="10"/>
      <c r="P34" s="44"/>
    </row>
    <row r="35" spans="1:16" ht="36" customHeight="1" x14ac:dyDescent="0.2">
      <c r="A35" s="13"/>
      <c r="B35" s="127"/>
      <c r="C35" s="182"/>
      <c r="D35" s="2" t="s">
        <v>589</v>
      </c>
      <c r="E35" s="5" t="s">
        <v>280</v>
      </c>
      <c r="F35" s="6">
        <v>43102</v>
      </c>
      <c r="G35" s="6">
        <v>43465</v>
      </c>
      <c r="H35" s="14" t="s">
        <v>785</v>
      </c>
      <c r="I35" s="4">
        <v>1</v>
      </c>
      <c r="J35" s="35">
        <f>10320/10322</f>
        <v>0.99980623910094946</v>
      </c>
      <c r="K35" s="35">
        <v>0.98419999999999996</v>
      </c>
      <c r="L35" s="10"/>
      <c r="M35" s="10"/>
      <c r="N35" s="10"/>
      <c r="O35" s="10"/>
      <c r="P35" s="44"/>
    </row>
    <row r="36" spans="1:16" ht="47.25" customHeight="1" x14ac:dyDescent="0.2">
      <c r="A36" s="13"/>
      <c r="B36" s="127"/>
      <c r="C36" s="2" t="s">
        <v>7</v>
      </c>
      <c r="D36" s="2" t="s">
        <v>8</v>
      </c>
      <c r="E36" s="5" t="s">
        <v>9</v>
      </c>
      <c r="F36" s="6">
        <v>43101</v>
      </c>
      <c r="G36" s="6">
        <v>43435</v>
      </c>
      <c r="H36" s="14" t="s">
        <v>10</v>
      </c>
      <c r="I36" s="4">
        <v>1</v>
      </c>
      <c r="J36" s="33">
        <f>3/12</f>
        <v>0.25</v>
      </c>
      <c r="K36" s="33">
        <f>6/12</f>
        <v>0.5</v>
      </c>
      <c r="L36" s="10"/>
      <c r="M36" s="10"/>
      <c r="N36" s="10"/>
      <c r="O36" s="10"/>
      <c r="P36" s="30"/>
    </row>
    <row r="37" spans="1:16" ht="85.5" customHeight="1" x14ac:dyDescent="0.2">
      <c r="A37" s="13"/>
      <c r="B37" s="127"/>
      <c r="C37" s="2" t="s">
        <v>282</v>
      </c>
      <c r="D37" s="2" t="s">
        <v>283</v>
      </c>
      <c r="E37" s="5" t="s">
        <v>437</v>
      </c>
      <c r="F37" s="6">
        <v>43115</v>
      </c>
      <c r="G37" s="6">
        <v>43465</v>
      </c>
      <c r="H37" s="14" t="s">
        <v>565</v>
      </c>
      <c r="I37" s="20">
        <v>265</v>
      </c>
      <c r="J37" s="30">
        <v>125</v>
      </c>
      <c r="K37" s="30">
        <v>151</v>
      </c>
      <c r="L37" s="10"/>
      <c r="M37" s="10"/>
      <c r="N37" s="10"/>
      <c r="O37" s="10"/>
      <c r="P37" s="10"/>
    </row>
    <row r="38" spans="1:16" ht="93" customHeight="1" x14ac:dyDescent="0.2">
      <c r="A38" s="13"/>
      <c r="B38" s="127"/>
      <c r="C38" s="2" t="s">
        <v>284</v>
      </c>
      <c r="D38" s="2" t="s">
        <v>285</v>
      </c>
      <c r="E38" s="5" t="s">
        <v>437</v>
      </c>
      <c r="F38" s="6">
        <v>43115</v>
      </c>
      <c r="G38" s="6">
        <v>43465</v>
      </c>
      <c r="H38" s="14" t="s">
        <v>791</v>
      </c>
      <c r="I38" s="4">
        <v>1</v>
      </c>
      <c r="J38" s="32">
        <v>1</v>
      </c>
      <c r="K38" s="33">
        <v>1</v>
      </c>
      <c r="L38" s="10"/>
      <c r="M38" s="10"/>
      <c r="N38" s="10"/>
      <c r="O38" s="10"/>
      <c r="P38" s="10"/>
    </row>
    <row r="39" spans="1:16" ht="61.5" customHeight="1" x14ac:dyDescent="0.2">
      <c r="A39" s="13"/>
      <c r="B39" s="127"/>
      <c r="C39" s="2" t="s">
        <v>567</v>
      </c>
      <c r="D39" s="2" t="s">
        <v>286</v>
      </c>
      <c r="E39" s="5" t="s">
        <v>437</v>
      </c>
      <c r="F39" s="6">
        <v>43109</v>
      </c>
      <c r="G39" s="6">
        <v>43465</v>
      </c>
      <c r="H39" s="14" t="s">
        <v>792</v>
      </c>
      <c r="I39" s="4">
        <v>1</v>
      </c>
      <c r="J39" s="32">
        <v>1</v>
      </c>
      <c r="K39" s="33">
        <v>1</v>
      </c>
      <c r="L39" s="10"/>
      <c r="M39" s="10"/>
      <c r="N39" s="10"/>
      <c r="O39" s="10"/>
      <c r="P39" s="10"/>
    </row>
    <row r="40" spans="1:16" ht="89.25" customHeight="1" x14ac:dyDescent="0.2">
      <c r="A40" s="13"/>
      <c r="B40" s="127"/>
      <c r="C40" s="2" t="s">
        <v>287</v>
      </c>
      <c r="D40" s="2" t="s">
        <v>566</v>
      </c>
      <c r="E40" s="5" t="s">
        <v>437</v>
      </c>
      <c r="F40" s="6">
        <v>43109</v>
      </c>
      <c r="G40" s="6">
        <v>43465</v>
      </c>
      <c r="H40" s="14" t="s">
        <v>793</v>
      </c>
      <c r="I40" s="4">
        <v>1</v>
      </c>
      <c r="J40" s="30" t="s">
        <v>646</v>
      </c>
      <c r="K40" s="33">
        <v>0.1</v>
      </c>
      <c r="L40" s="33">
        <f>15/80</f>
        <v>0.1875</v>
      </c>
      <c r="M40" s="10"/>
      <c r="N40" s="34" t="s">
        <v>790</v>
      </c>
      <c r="O40" s="34"/>
      <c r="P40" s="31"/>
    </row>
    <row r="41" spans="1:16" ht="67.5" customHeight="1" x14ac:dyDescent="0.2">
      <c r="A41" s="13"/>
      <c r="B41" s="128"/>
      <c r="C41" s="2" t="s">
        <v>288</v>
      </c>
      <c r="D41" s="2" t="s">
        <v>438</v>
      </c>
      <c r="E41" s="5" t="s">
        <v>437</v>
      </c>
      <c r="F41" s="6">
        <v>43122</v>
      </c>
      <c r="G41" s="6">
        <v>43465</v>
      </c>
      <c r="H41" s="14" t="s">
        <v>568</v>
      </c>
      <c r="I41" s="4">
        <v>1</v>
      </c>
      <c r="J41" s="32">
        <v>1</v>
      </c>
      <c r="K41" s="33">
        <v>1</v>
      </c>
      <c r="L41" s="10"/>
      <c r="M41" s="10"/>
      <c r="N41" s="10"/>
      <c r="O41" s="10"/>
      <c r="P41" s="10"/>
    </row>
    <row r="42" spans="1:16" ht="12.75" customHeight="1" x14ac:dyDescent="0.2"/>
    <row r="43" spans="1:16" ht="12.75" hidden="1" customHeight="1" x14ac:dyDescent="0.2"/>
    <row r="44" spans="1:16" ht="12.75" hidden="1" customHeight="1" x14ac:dyDescent="0.2"/>
  </sheetData>
  <autoFilter ref="B13:M41"/>
  <mergeCells count="14">
    <mergeCell ref="O12:O13"/>
    <mergeCell ref="P12:P13"/>
    <mergeCell ref="J11:P11"/>
    <mergeCell ref="B11:I12"/>
    <mergeCell ref="C31:C33"/>
    <mergeCell ref="C2:N6"/>
    <mergeCell ref="C8:N8"/>
    <mergeCell ref="B14:B27"/>
    <mergeCell ref="B28:B41"/>
    <mergeCell ref="C28:C30"/>
    <mergeCell ref="C34:C35"/>
    <mergeCell ref="B2:B6"/>
    <mergeCell ref="J12:M12"/>
    <mergeCell ref="N12:N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Objetivo 1</vt:lpstr>
      <vt:lpstr>Objetivo 2</vt:lpstr>
      <vt:lpstr>Objetivo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dc:creator>
  <cp:lastModifiedBy>Fonvalmed</cp:lastModifiedBy>
  <dcterms:created xsi:type="dcterms:W3CDTF">2017-02-07T15:45:39Z</dcterms:created>
  <dcterms:modified xsi:type="dcterms:W3CDTF">2018-10-22T21:09:05Z</dcterms:modified>
</cp:coreProperties>
</file>