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om.sharepoint.com/sites/fonval_intranet/Documentos compartidos/PLANEACIÓN FONVALMED/VIGENCIA 2022/PAAC - PLAN ATICORRUPCION ATENCION CIUDADANO/"/>
    </mc:Choice>
  </mc:AlternateContent>
  <xr:revisionPtr revIDLastSave="0" documentId="8_{2A89E79C-1A38-4447-8A6F-268D470F559C}" xr6:coauthVersionLast="47" xr6:coauthVersionMax="47" xr10:uidLastSave="{00000000-0000-0000-0000-000000000000}"/>
  <bookViews>
    <workbookView showSheetTabs="0" xWindow="-110" yWindow="-110" windowWidth="19420" windowHeight="10300" xr2:uid="{C4E1D524-6B87-44D6-A06D-D73592FA0EA1}"/>
  </bookViews>
  <sheets>
    <sheet name="Menu PAAC" sheetId="7" r:id="rId1"/>
    <sheet name="Resumen Avance" sheetId="8" r:id="rId2"/>
    <sheet name="1. Gestión del riesgo" sheetId="1" r:id="rId3"/>
    <sheet name="2. Racionalización de trámites" sheetId="2" r:id="rId4"/>
    <sheet name="3. Rendición de cuentas" sheetId="3" r:id="rId5"/>
    <sheet name="4. Servicio al ciudadano" sheetId="4" r:id="rId6"/>
    <sheet name="5. Transparencia" sheetId="5" r:id="rId7"/>
    <sheet name="6. iniciativas adicionales" sheetId="6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8" l="1"/>
  <c r="C14" i="8"/>
  <c r="D14" i="8"/>
  <c r="B14" i="8"/>
  <c r="C13" i="8"/>
  <c r="D13" i="8"/>
  <c r="C12" i="8"/>
  <c r="D12" i="8"/>
  <c r="C11" i="8"/>
  <c r="D11" i="8"/>
  <c r="E11" i="8"/>
  <c r="C10" i="8"/>
  <c r="D10" i="8"/>
  <c r="N9" i="6"/>
  <c r="O9" i="6"/>
  <c r="M9" i="6"/>
  <c r="N13" i="5"/>
  <c r="O13" i="5"/>
  <c r="M13" i="5"/>
  <c r="N21" i="4"/>
  <c r="O21" i="4"/>
  <c r="M21" i="4"/>
  <c r="L9" i="3"/>
  <c r="L10" i="3"/>
  <c r="L11" i="3"/>
  <c r="L12" i="3"/>
  <c r="L13" i="3"/>
  <c r="L14" i="3"/>
  <c r="L15" i="3"/>
  <c r="L8" i="3"/>
  <c r="N16" i="3"/>
  <c r="O16" i="3"/>
  <c r="M16" i="3"/>
  <c r="N12" i="2"/>
  <c r="O12" i="2"/>
  <c r="M12" i="2"/>
  <c r="E10" i="8" s="1"/>
  <c r="N17" i="1"/>
  <c r="C9" i="8" s="1"/>
  <c r="O17" i="1"/>
  <c r="D9" i="8" s="1"/>
  <c r="D15" i="8" s="1"/>
  <c r="M17" i="1"/>
  <c r="E12" i="8"/>
  <c r="L8" i="6"/>
  <c r="L9" i="5"/>
  <c r="L10" i="5"/>
  <c r="L11" i="5"/>
  <c r="L12" i="5"/>
  <c r="L8" i="5"/>
  <c r="L15" i="4"/>
  <c r="L16" i="4"/>
  <c r="L17" i="4"/>
  <c r="L18" i="4"/>
  <c r="L19" i="4"/>
  <c r="L20" i="4"/>
  <c r="L14" i="4"/>
  <c r="L13" i="4"/>
  <c r="L10" i="4"/>
  <c r="L11" i="4"/>
  <c r="L12" i="4"/>
  <c r="L9" i="4"/>
  <c r="L8" i="2"/>
  <c r="P8" i="2"/>
  <c r="L10" i="2"/>
  <c r="P10" i="2"/>
  <c r="L11" i="2"/>
  <c r="P11" i="2"/>
  <c r="P9" i="2"/>
  <c r="L9" i="2"/>
  <c r="P16" i="1"/>
  <c r="P15" i="1"/>
  <c r="P14" i="1"/>
  <c r="P13" i="1"/>
  <c r="P12" i="1"/>
  <c r="P11" i="1"/>
  <c r="P10" i="1"/>
  <c r="P9" i="1"/>
  <c r="P8" i="1"/>
  <c r="L16" i="1"/>
  <c r="L15" i="1"/>
  <c r="L14" i="1"/>
  <c r="L13" i="1"/>
  <c r="L12" i="1"/>
  <c r="L11" i="1"/>
  <c r="L10" i="1"/>
  <c r="L9" i="1"/>
  <c r="L8" i="1"/>
  <c r="C15" i="8" l="1"/>
  <c r="E13" i="8"/>
  <c r="E9" i="8"/>
  <c r="E1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Q7" authorId="0" shapeId="0" xr:uid="{4E34962E-8034-4474-8F6D-2BF4E19AD984}">
      <text>
        <r>
          <rPr>
            <sz val="9"/>
            <color indexed="81"/>
            <rFont val="Tahoma"/>
            <family val="2"/>
          </rPr>
          <t xml:space="preserve">
3: CUMPLIDA
2: PARCIAL
1: NO CUMPLIDA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Q7" authorId="0" shapeId="0" xr:uid="{C2EF96FC-A1CB-4910-B8E5-76893BDC58D2}">
      <text>
        <r>
          <rPr>
            <sz val="9"/>
            <color indexed="81"/>
            <rFont val="Tahoma"/>
            <family val="2"/>
          </rPr>
          <t xml:space="preserve">
3: CUMPLIDA
2: PARCIAL
1: NO CUMPLIDA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Q7" authorId="0" shapeId="0" xr:uid="{B515337D-7AE3-48F0-8098-103A0628A113}">
      <text>
        <r>
          <rPr>
            <sz val="9"/>
            <color indexed="81"/>
            <rFont val="Tahoma"/>
            <family val="2"/>
          </rPr>
          <t xml:space="preserve">
3: CUMPLIDA
2: PARCIAL
1: NO CUMPLIDA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Q8" authorId="0" shapeId="0" xr:uid="{AA45B304-996A-474E-BB6B-2243B66803D7}">
      <text>
        <r>
          <rPr>
            <sz val="9"/>
            <color indexed="81"/>
            <rFont val="Tahoma"/>
            <family val="2"/>
          </rPr>
          <t xml:space="preserve">
3: CUMPLIDA
2: PARCIAL
1: NO CUMPLIDA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Q7" authorId="0" shapeId="0" xr:uid="{981E1520-E8F1-425A-A54F-4442793E2171}">
      <text>
        <r>
          <rPr>
            <sz val="9"/>
            <color indexed="81"/>
            <rFont val="Tahoma"/>
            <family val="2"/>
          </rPr>
          <t xml:space="preserve">
3: CUMPLIDA
2: PARCIAL
1: NO CUMPLIDA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Q7" authorId="0" shapeId="0" xr:uid="{D5933DC4-D4C1-489D-8F05-69A1DBD4132A}">
      <text>
        <r>
          <rPr>
            <sz val="9"/>
            <color indexed="81"/>
            <rFont val="Tahoma"/>
            <family val="2"/>
          </rPr>
          <t xml:space="preserve">
3: CUMPLIDA
2: PARCIAL
1: NO CUMPLIDA
</t>
        </r>
      </text>
    </comment>
  </commentList>
</comments>
</file>

<file path=xl/sharedStrings.xml><?xml version="1.0" encoding="utf-8"?>
<sst xmlns="http://schemas.openxmlformats.org/spreadsheetml/2006/main" count="446" uniqueCount="158">
  <si>
    <t>PLAN ANTICORRUPCIÓN Y ATENCIÓN AL CIUDADANO - PAAC 
VIGENCIA 2022</t>
  </si>
  <si>
    <t>Fecha: Mayo 2022</t>
  </si>
  <si>
    <t>Código:</t>
  </si>
  <si>
    <t>Versión:</t>
  </si>
  <si>
    <t>Fecha:</t>
  </si>
  <si>
    <t>REPORTE AVANCE PAAC VIGENCIA 2022</t>
  </si>
  <si>
    <t>COMPONENTE</t>
  </si>
  <si>
    <t xml:space="preserve">% AVANCE </t>
  </si>
  <si>
    <t>Ene-Feb-Mar-Abr</t>
  </si>
  <si>
    <t>May-Jun-Jul-Ago</t>
  </si>
  <si>
    <t>Sep-Oct-Nov-Dic</t>
  </si>
  <si>
    <t>Acumulado</t>
  </si>
  <si>
    <t>Componente 1: Gestión Riesgos de Corrupción</t>
  </si>
  <si>
    <t>Componente 2: Racionalización de trámites</t>
  </si>
  <si>
    <t>Componente 3: Rendición de cuentas</t>
  </si>
  <si>
    <t>Componente 4: Servicio al ciudadano</t>
  </si>
  <si>
    <t>Componente 5: Transparencia y acceso a la información</t>
  </si>
  <si>
    <t>Iniciativa Adicional</t>
  </si>
  <si>
    <t>% AVANCE</t>
  </si>
  <si>
    <t>COMPONENTE 1: Gestión del Riesgo de Corrupción - Mapa de Riesgos de Corrupción</t>
  </si>
  <si>
    <t>Subcomponente/Procesos</t>
  </si>
  <si>
    <t xml:space="preserve">No. </t>
  </si>
  <si>
    <t>Actividad</t>
  </si>
  <si>
    <t>Meta/producto</t>
  </si>
  <si>
    <t>Fecha  Inicio</t>
  </si>
  <si>
    <t>Fecha Fin</t>
  </si>
  <si>
    <t xml:space="preserve">Periodicidad Reporte </t>
  </si>
  <si>
    <t>Responsable</t>
  </si>
  <si>
    <t>CUMPLIMIENTO PLANEADO</t>
  </si>
  <si>
    <t xml:space="preserve">REPORTES DE SEGUIMIENTO </t>
  </si>
  <si>
    <t>Observaciones</t>
  </si>
  <si>
    <t>% Avance 1</t>
  </si>
  <si>
    <t>% Avance 2</t>
  </si>
  <si>
    <t xml:space="preserve">% Avance 3 </t>
  </si>
  <si>
    <t>Porcentaje final de cumplimiento</t>
  </si>
  <si>
    <t>ESTADO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</si>
  <si>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Política y administración del riesgo</t>
    </r>
  </si>
  <si>
    <t>Revisión de la política y de la matriz de riesgos</t>
  </si>
  <si>
    <t>Política y matriz de riesgos</t>
  </si>
  <si>
    <t xml:space="preserve">
02/01/20222</t>
  </si>
  <si>
    <t xml:space="preserve">
31/12/2022</t>
  </si>
  <si>
    <t>Anual</t>
  </si>
  <si>
    <t>Planeación estratégica</t>
  </si>
  <si>
    <t>Riesgos identificados y gestionados que permiten asegurar el cumplimiento de los objetivos institucionales</t>
  </si>
  <si>
    <t>Riesgos identificados</t>
  </si>
  <si>
    <t xml:space="preserve">
02/01/2022</t>
  </si>
  <si>
    <t xml:space="preserve">Gestionar el mapa de riesgos de corrupción </t>
  </si>
  <si>
    <t>Mapa de riesgos de corrupción</t>
  </si>
  <si>
    <t xml:space="preserve">Cuatrimestral 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</si>
  <si>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Monitoreo y revisión</t>
    </r>
  </si>
  <si>
    <t>Monitoreo y seguimiento a riesgos cada 4 meses por parte de control interno</t>
  </si>
  <si>
    <t>Informe de seguimiento</t>
  </si>
  <si>
    <t>Control Interno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</si>
  <si>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Seguimiento</t>
    </r>
  </si>
  <si>
    <t>Informar periódicamente a la alta dirección sobre el desempeño de las actividades de gestión de riesgos de la entidad.</t>
  </si>
  <si>
    <t>Socialización</t>
  </si>
  <si>
    <t xml:space="preserve">Trimestral </t>
  </si>
  <si>
    <t>Establecer el plan anual de auditoría basado en riesgos, priorizando aquellos procesos de mayor exposición</t>
  </si>
  <si>
    <t>Plan anual de auditorías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</si>
  <si>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Socialización</t>
    </r>
  </si>
  <si>
    <t xml:space="preserve">Socialización en el comité de control interno </t>
  </si>
  <si>
    <t>Semestral</t>
  </si>
  <si>
    <t>Socialización sobre los riesgos de la entidad a todo el personal</t>
  </si>
  <si>
    <t>Campañas de sensibilización de riesgos</t>
  </si>
  <si>
    <t>COMPONENTE 2: Racionalización de trámites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</si>
  <si>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Matriz de priorización</t>
    </r>
  </si>
  <si>
    <t>Crear el grupo transversal a los procesos de toda la entidad para la identificación y racionalización de trámites, este grupo estará constituido por los procesos de Tecnologías de la información, Gestión documental, Administración de la contribución, Gestión jurídica, Servicio al ciudadano y Planeación Institucional</t>
  </si>
  <si>
    <t>Grupo transversal (acta)</t>
  </si>
  <si>
    <t xml:space="preserve">
02/01/2021</t>
  </si>
  <si>
    <t xml:space="preserve">
31/12/2021</t>
  </si>
  <si>
    <t>Servicio al ciudadano</t>
  </si>
  <si>
    <t>Reuniones de manera quincenal para la implementación de la matriz de priorización y comenzar con el desarrollo de la racionalización de trámites</t>
  </si>
  <si>
    <t>Reuniones (acta)</t>
  </si>
  <si>
    <t>Mensual</t>
  </si>
  <si>
    <t>Equipo transversal de racionalización de trámites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</si>
  <si>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Racionalización de trámites</t>
    </r>
  </si>
  <si>
    <t>Implementar la racionalización de trámites en el SUIT</t>
  </si>
  <si>
    <t>SUIT actualizado</t>
  </si>
  <si>
    <t>Acciones de monitoreo para validar el cumplimiento de este componente</t>
  </si>
  <si>
    <t>La política de Racionalización de Trámites en el marco del MIPG (funcionpublica.gov.co)</t>
  </si>
  <si>
    <t>COMPONENTE 3: Rendición de Cuentas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</si>
  <si>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Estratégia de rendición de cuentas</t>
    </r>
  </si>
  <si>
    <t>Diseñar la política de rendición de cuentas</t>
  </si>
  <si>
    <t>Política</t>
  </si>
  <si>
    <t>Equipo transversal de rendición de cuentas</t>
  </si>
  <si>
    <t>Diseñar la estrategia de la rendición de cuentas, teniendo en cuenta todos los procesos de la entidad.</t>
  </si>
  <si>
    <t>Estrategia de rendición de cuentas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</si>
  <si>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Planeación</t>
    </r>
  </si>
  <si>
    <t>Elaborar un manual o instructivo sobre la rendición de cuentas</t>
  </si>
  <si>
    <t>Manual</t>
  </si>
  <si>
    <t>Definir las acciones de difusión de información sobre la gestión realizada</t>
  </si>
  <si>
    <t>Acciones de difusión</t>
  </si>
  <si>
    <t>Definir los espacios de divulgación de la información</t>
  </si>
  <si>
    <t>Espacios de difusión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</si>
  <si>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Rendición de cuentas</t>
    </r>
  </si>
  <si>
    <t>Rendición de cuentas</t>
  </si>
  <si>
    <t xml:space="preserve">Rendicion de cuentas </t>
  </si>
  <si>
    <t>Cada que se requiera</t>
  </si>
  <si>
    <t>Todos los procesos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</si>
  <si>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Evaluación</t>
    </r>
  </si>
  <si>
    <t>Evaluacion y retroalimentación de la rendición de cuentas realizada</t>
  </si>
  <si>
    <t>Evaluación y retroalimentación</t>
  </si>
  <si>
    <t>Seguimiento a la estrategia y las actividades propuestas</t>
  </si>
  <si>
    <t xml:space="preserve">
02/01/2023</t>
  </si>
  <si>
    <t xml:space="preserve">
31/12/2023</t>
  </si>
  <si>
    <t>Cuatrimestral</t>
  </si>
  <si>
    <t>Mecanismos para mejorar la atención al ciudadano</t>
  </si>
  <si>
    <t>COMPONENTE 4: Servicio al Ciudadano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</si>
  <si>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Planeación estratégica de servicio al ciudadano</t>
    </r>
  </si>
  <si>
    <t>Caracterizar los grupos de valor</t>
  </si>
  <si>
    <t>Caracterización</t>
  </si>
  <si>
    <t>Equipo transversal de participación ciudadana</t>
  </si>
  <si>
    <t>Revisar los resultados del furag para implementar acciones de mejora</t>
  </si>
  <si>
    <t>Informe de acciones de mejora</t>
  </si>
  <si>
    <t>Definir indicadores de resultados</t>
  </si>
  <si>
    <t>Indicadores</t>
  </si>
  <si>
    <t>Trimestral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</si>
  <si>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Fortalecimiento del talento humano en servicio al ciudadano</t>
    </r>
  </si>
  <si>
    <t>Capacitación al personal de servicio al ciudadano</t>
  </si>
  <si>
    <t>Capacitaciones</t>
  </si>
  <si>
    <t>Actualización de manuales de servicio al ciudadano</t>
  </si>
  <si>
    <t>Manuales actualizados</t>
  </si>
  <si>
    <t>Monitorear que la entidad cuente con la accesibilidad web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</si>
  <si>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Gestión del relacionamiento con el ciudadano</t>
    </r>
  </si>
  <si>
    <t>Garantizar los canales de atención</t>
  </si>
  <si>
    <t>Canales de atención en uso</t>
  </si>
  <si>
    <t>Actualización de información (Resoluciones,circulares, guías)</t>
  </si>
  <si>
    <t>Información actualizada</t>
  </si>
  <si>
    <t>Lenguaje claro</t>
  </si>
  <si>
    <t>Capacitación en lenguaje claro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</si>
  <si>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Evaluación y desempeño de servicio al ciudadano</t>
    </r>
  </si>
  <si>
    <t>Establecer indicadores de servicio al ciudadano</t>
  </si>
  <si>
    <t>Indicadores de servicio al ciudadano</t>
  </si>
  <si>
    <t>Tener monitoreo constante de la labor realizada</t>
  </si>
  <si>
    <t>Informes de monitoreo</t>
  </si>
  <si>
    <t xml:space="preserve">
02/01/2024</t>
  </si>
  <si>
    <t xml:space="preserve">
31/12/2024</t>
  </si>
  <si>
    <t>Calificación del servicio al ciudadano</t>
  </si>
  <si>
    <t>Resultados de la calificación del servicio</t>
  </si>
  <si>
    <t xml:space="preserve">
02/01/2025</t>
  </si>
  <si>
    <t xml:space="preserve">
31/12/2025</t>
  </si>
  <si>
    <t>COMPONENTE 5: Transparencia y acceso a la información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</si>
  <si>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Transparencia y acceso a la información</t>
    </r>
  </si>
  <si>
    <t>Diseño y adopción de la política de transparencia y acceso a la información</t>
  </si>
  <si>
    <t>Equipo transversal de transparencia y acceso a la información</t>
  </si>
  <si>
    <t>Revisión del Esquema de publicación</t>
  </si>
  <si>
    <t>Matriz de diagnostico del esquema de publicación</t>
  </si>
  <si>
    <t>Seguimiento a PQRSD en la página web de la entidad</t>
  </si>
  <si>
    <t xml:space="preserve">Seguimiento diario en la página web </t>
  </si>
  <si>
    <t>Diario</t>
  </si>
  <si>
    <t xml:space="preserve">Actualización de la página web </t>
  </si>
  <si>
    <t>Página web actualizada</t>
  </si>
  <si>
    <t>Usar diferentes criterios diferenciales de accesibilidad de la información</t>
  </si>
  <si>
    <t>Lenguaje claro y página web en idioma ingles</t>
  </si>
  <si>
    <t>Iniciativas Adiconales</t>
  </si>
  <si>
    <t>Documentar y Socialización Manual de integridad</t>
  </si>
  <si>
    <t>Socialización Manual de integridad</t>
  </si>
  <si>
    <t>Subdireccion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</si>
</sst>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 Narrow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22"/>
      <color theme="5" tint="-0.249977111117893"/>
      <name val="Arial"/>
      <family val="2"/>
    </font>
    <font>
      <sz val="11"/>
      <name val="Arial"/>
      <family val="2"/>
    </font>
    <font>
      <sz val="11"/>
      <color theme="4"/>
      <name val="Arial"/>
      <family val="2"/>
    </font>
    <font>
      <b/>
      <sz val="11"/>
      <color theme="4"/>
      <name val="Arial"/>
      <family val="2"/>
    </font>
    <font>
      <b/>
      <sz val="11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8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sz val="12"/>
      <color theme="1"/>
      <name val="Calibri"/>
      <family val="2"/>
      <scheme val="minor"/>
    </font>
    <font>
      <sz val="11"/>
      <color theme="5" tint="-0.249977111117893"/>
      <name val="Arial"/>
      <family val="2"/>
    </font>
    <font>
      <sz val="9"/>
      <color indexed="81"/>
      <name val="Tahoma"/>
      <family val="2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 applyProtection="1">
      <alignment horizontal="justify" vertical="center" wrapText="1"/>
      <protection hidden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 applyProtection="1">
      <alignment horizontal="right" vertical="center" indent="5"/>
      <protection hidden="1"/>
    </xf>
    <xf numFmtId="0" fontId="16" fillId="0" borderId="2" xfId="0" applyFont="1" applyBorder="1" applyAlignment="1" applyProtection="1">
      <alignment horizontal="right" vertical="center" indent="5"/>
      <protection hidden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9" fontId="0" fillId="0" borderId="0" xfId="1" applyFont="1" applyAlignment="1">
      <alignment horizontal="center" vertical="center"/>
    </xf>
    <xf numFmtId="9" fontId="3" fillId="3" borderId="1" xfId="1" applyFont="1" applyFill="1" applyBorder="1" applyAlignment="1" applyProtection="1">
      <alignment horizontal="center" vertical="center" wrapText="1"/>
      <protection hidden="1"/>
    </xf>
    <xf numFmtId="9" fontId="1" fillId="0" borderId="1" xfId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9" fontId="3" fillId="5" borderId="1" xfId="1" applyFont="1" applyFill="1" applyBorder="1" applyAlignment="1" applyProtection="1">
      <alignment horizontal="center" vertical="center" wrapText="1"/>
      <protection hidden="1"/>
    </xf>
    <xf numFmtId="1" fontId="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6" fillId="0" borderId="0" xfId="0" applyFont="1" applyAlignment="1" applyProtection="1">
      <alignment horizontal="right" vertical="center" wrapText="1"/>
      <protection hidden="1"/>
    </xf>
    <xf numFmtId="0" fontId="16" fillId="0" borderId="2" xfId="0" applyFont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1" fontId="0" fillId="0" borderId="0" xfId="1" applyNumberFormat="1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1" fillId="6" borderId="1" xfId="1" applyFon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19" fillId="4" borderId="1" xfId="1" applyFont="1" applyFill="1" applyBorder="1" applyAlignment="1">
      <alignment horizontal="center" vertical="center"/>
    </xf>
    <xf numFmtId="9" fontId="19" fillId="6" borderId="1" xfId="1" applyFont="1" applyFill="1" applyBorder="1" applyAlignment="1">
      <alignment horizontal="center" vertical="center"/>
    </xf>
    <xf numFmtId="0" fontId="22" fillId="0" borderId="0" xfId="2"/>
    <xf numFmtId="0" fontId="13" fillId="0" borderId="0" xfId="0" applyFont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9" xfId="0" applyFont="1" applyBorder="1" applyAlignment="1" applyProtection="1">
      <alignment horizontal="center" vertical="center" wrapText="1"/>
      <protection hidden="1"/>
    </xf>
    <xf numFmtId="0" fontId="19" fillId="6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hidden="1"/>
    </xf>
    <xf numFmtId="9" fontId="3" fillId="3" borderId="3" xfId="1" applyFont="1" applyFill="1" applyBorder="1" applyAlignment="1" applyProtection="1">
      <alignment horizontal="center" vertical="center" wrapText="1"/>
      <protection hidden="1"/>
    </xf>
    <xf numFmtId="9" fontId="3" fillId="3" borderId="4" xfId="1" applyFont="1" applyFill="1" applyBorder="1" applyAlignment="1" applyProtection="1">
      <alignment horizontal="center" vertical="center" wrapText="1"/>
      <protection hidden="1"/>
    </xf>
    <xf numFmtId="9" fontId="3" fillId="3" borderId="5" xfId="1" applyFont="1" applyFill="1" applyBorder="1" applyAlignment="1" applyProtection="1">
      <alignment horizontal="center" vertical="center" wrapText="1"/>
      <protection hidden="1"/>
    </xf>
    <xf numFmtId="9" fontId="3" fillId="5" borderId="3" xfId="1" applyFont="1" applyFill="1" applyBorder="1" applyAlignment="1" applyProtection="1">
      <alignment horizontal="center" vertical="center" wrapText="1"/>
      <protection hidden="1"/>
    </xf>
    <xf numFmtId="9" fontId="3" fillId="5" borderId="4" xfId="1" applyFont="1" applyFill="1" applyBorder="1" applyAlignment="1" applyProtection="1">
      <alignment horizontal="center" vertical="center" wrapText="1"/>
      <protection hidden="1"/>
    </xf>
    <xf numFmtId="9" fontId="3" fillId="5" borderId="5" xfId="1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3. Rendici&#243;n de cuentas'!A1"/><Relationship Id="rId7" Type="http://schemas.openxmlformats.org/officeDocument/2006/relationships/hyperlink" Target="#'Resumen Avance'!A1"/><Relationship Id="rId2" Type="http://schemas.openxmlformats.org/officeDocument/2006/relationships/hyperlink" Target="#'2. Racionalizaci&#243;n de tr&#225;mites'!A1"/><Relationship Id="rId1" Type="http://schemas.openxmlformats.org/officeDocument/2006/relationships/hyperlink" Target="#'1. Gesti&#243;n del riesgo'!A1"/><Relationship Id="rId6" Type="http://schemas.openxmlformats.org/officeDocument/2006/relationships/hyperlink" Target="#'6. iniciativas adicionales'!A1"/><Relationship Id="rId5" Type="http://schemas.openxmlformats.org/officeDocument/2006/relationships/hyperlink" Target="#'5. Transparencia'!A1"/><Relationship Id="rId4" Type="http://schemas.openxmlformats.org/officeDocument/2006/relationships/hyperlink" Target="#'4. Servicio al ciudadano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CD1AAD2-AE5E-4342-85F7-8468EA7CF752}" type="doc">
      <dgm:prSet loTypeId="urn:microsoft.com/office/officeart/2008/layout/VerticalCurvedList" loCatId="list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CO"/>
        </a:p>
      </dgm:t>
    </dgm:pt>
    <dgm:pt modelId="{5326F009-19BD-415A-9F51-DB7FC7D71A2D}">
      <dgm:prSet phldrT="[Texto]"/>
      <dgm:spPr/>
      <dgm:t>
        <a:bodyPr/>
        <a:lstStyle/>
        <a:p>
          <a:r>
            <a:rPr lang="es-CO"/>
            <a:t>Componente 1: Gestión del Riesgo de Corrupción</a:t>
          </a:r>
        </a:p>
      </dgm:t>
    </dgm:pt>
    <dgm:pt modelId="{CD6EE472-E582-4A1C-A5B9-C485093F41E7}" type="parTrans" cxnId="{DBDED49B-253F-43CC-98F8-78A9AB393155}">
      <dgm:prSet/>
      <dgm:spPr/>
      <dgm:t>
        <a:bodyPr/>
        <a:lstStyle/>
        <a:p>
          <a:endParaRPr lang="es-CO"/>
        </a:p>
      </dgm:t>
    </dgm:pt>
    <dgm:pt modelId="{60AE7734-52A6-4342-B8CB-CEB28EFA2578}" type="sibTrans" cxnId="{DBDED49B-253F-43CC-98F8-78A9AB393155}">
      <dgm:prSet/>
      <dgm:spPr/>
      <dgm:t>
        <a:bodyPr/>
        <a:lstStyle/>
        <a:p>
          <a:endParaRPr lang="es-CO"/>
        </a:p>
      </dgm:t>
    </dgm:pt>
    <dgm:pt modelId="{C1CAEC29-CFD5-433B-9E5E-3C2E71FC5BE9}">
      <dgm:prSet phldrT="[Texto]"/>
      <dgm:spPr/>
      <dgm:t>
        <a:bodyPr/>
        <a:lstStyle/>
        <a:p>
          <a:r>
            <a:rPr lang="es-CO"/>
            <a:t>Componente 2: Racionalización de trámites</a:t>
          </a:r>
        </a:p>
      </dgm:t>
    </dgm:pt>
    <dgm:pt modelId="{2593821B-708E-4ADD-AEFC-6582E2B61731}" type="parTrans" cxnId="{0D5FDBF0-7D7E-484D-AD73-0978DC4A005C}">
      <dgm:prSet/>
      <dgm:spPr/>
      <dgm:t>
        <a:bodyPr/>
        <a:lstStyle/>
        <a:p>
          <a:endParaRPr lang="es-CO"/>
        </a:p>
      </dgm:t>
    </dgm:pt>
    <dgm:pt modelId="{CC59DF85-51D4-4C76-ABD8-06778DF2EA5B}" type="sibTrans" cxnId="{0D5FDBF0-7D7E-484D-AD73-0978DC4A005C}">
      <dgm:prSet/>
      <dgm:spPr/>
      <dgm:t>
        <a:bodyPr/>
        <a:lstStyle/>
        <a:p>
          <a:endParaRPr lang="es-CO"/>
        </a:p>
      </dgm:t>
    </dgm:pt>
    <dgm:pt modelId="{AE335DAA-5331-4A8F-91E0-0D024496DCD6}">
      <dgm:prSet phldrT="[Texto]"/>
      <dgm:spPr/>
      <dgm:t>
        <a:bodyPr/>
        <a:lstStyle/>
        <a:p>
          <a:r>
            <a:rPr lang="es-CO"/>
            <a:t>Componente 3: Rendición de Cuentas</a:t>
          </a:r>
        </a:p>
      </dgm:t>
    </dgm:pt>
    <dgm:pt modelId="{C4807E0E-9666-4606-BBA2-8CD8FDEE147D}" type="parTrans" cxnId="{14D67698-4E15-4DDD-A84D-DA203ECBDE51}">
      <dgm:prSet/>
      <dgm:spPr/>
      <dgm:t>
        <a:bodyPr/>
        <a:lstStyle/>
        <a:p>
          <a:endParaRPr lang="es-CO"/>
        </a:p>
      </dgm:t>
    </dgm:pt>
    <dgm:pt modelId="{E8151EDD-81B1-45D6-9F19-E8B7247C9184}" type="sibTrans" cxnId="{14D67698-4E15-4DDD-A84D-DA203ECBDE51}">
      <dgm:prSet/>
      <dgm:spPr/>
      <dgm:t>
        <a:bodyPr/>
        <a:lstStyle/>
        <a:p>
          <a:endParaRPr lang="es-CO"/>
        </a:p>
      </dgm:t>
    </dgm:pt>
    <dgm:pt modelId="{E0BAE85B-FF80-45C2-A481-B8F20D25CABE}">
      <dgm:prSet phldrT="[Texto]"/>
      <dgm:spPr/>
      <dgm:t>
        <a:bodyPr/>
        <a:lstStyle/>
        <a:p>
          <a:r>
            <a:rPr lang="es-CO"/>
            <a:t>Iniciativas Adicionales</a:t>
          </a:r>
        </a:p>
      </dgm:t>
    </dgm:pt>
    <dgm:pt modelId="{AB4F9223-67E4-431D-B742-350EAC199CAF}" type="parTrans" cxnId="{732E5305-71A8-4EF8-A68D-18EF1CC51509}">
      <dgm:prSet/>
      <dgm:spPr/>
      <dgm:t>
        <a:bodyPr/>
        <a:lstStyle/>
        <a:p>
          <a:endParaRPr lang="es-CO"/>
        </a:p>
      </dgm:t>
    </dgm:pt>
    <dgm:pt modelId="{8130996C-BEF4-4220-9E39-E7B67695C75D}" type="sibTrans" cxnId="{732E5305-71A8-4EF8-A68D-18EF1CC51509}">
      <dgm:prSet/>
      <dgm:spPr/>
      <dgm:t>
        <a:bodyPr/>
        <a:lstStyle/>
        <a:p>
          <a:endParaRPr lang="es-CO"/>
        </a:p>
      </dgm:t>
    </dgm:pt>
    <dgm:pt modelId="{D245F530-D6AB-4EF7-BE98-676289816567}">
      <dgm:prSet phldrT="[Texto]"/>
      <dgm:spPr/>
      <dgm:t>
        <a:bodyPr/>
        <a:lstStyle/>
        <a:p>
          <a:r>
            <a:rPr lang="es-CO"/>
            <a:t>Componente 4: Servicio al Ciudadano</a:t>
          </a:r>
        </a:p>
      </dgm:t>
    </dgm:pt>
    <dgm:pt modelId="{E81AFA06-C8B5-4732-B96F-FF7799F1D7BC}" type="parTrans" cxnId="{5BC68943-5F73-42EF-AFE1-7633704006EB}">
      <dgm:prSet/>
      <dgm:spPr/>
      <dgm:t>
        <a:bodyPr/>
        <a:lstStyle/>
        <a:p>
          <a:endParaRPr lang="es-CO"/>
        </a:p>
      </dgm:t>
    </dgm:pt>
    <dgm:pt modelId="{10F1ABAD-176B-4E73-8865-E50925B8AF02}" type="sibTrans" cxnId="{5BC68943-5F73-42EF-AFE1-7633704006EB}">
      <dgm:prSet/>
      <dgm:spPr/>
      <dgm:t>
        <a:bodyPr/>
        <a:lstStyle/>
        <a:p>
          <a:endParaRPr lang="es-CO"/>
        </a:p>
      </dgm:t>
    </dgm:pt>
    <dgm:pt modelId="{2E3B1F52-EAAB-4A84-94DA-F5E6BE70F359}">
      <dgm:prSet phldrT="[Texto]"/>
      <dgm:spPr/>
      <dgm:t>
        <a:bodyPr/>
        <a:lstStyle/>
        <a:p>
          <a:r>
            <a:rPr lang="es-CO"/>
            <a:t>Componente 5: Transparencia y acceso información</a:t>
          </a:r>
        </a:p>
      </dgm:t>
    </dgm:pt>
    <dgm:pt modelId="{F8613E06-930F-4597-A625-30B9FB9B9744}" type="parTrans" cxnId="{B719FB9F-E418-478D-973E-FB1F23B6DC1D}">
      <dgm:prSet/>
      <dgm:spPr/>
      <dgm:t>
        <a:bodyPr/>
        <a:lstStyle/>
        <a:p>
          <a:endParaRPr lang="es-CO"/>
        </a:p>
      </dgm:t>
    </dgm:pt>
    <dgm:pt modelId="{DE858096-801B-4D3D-B3B1-DAFBBEB0A38B}" type="sibTrans" cxnId="{B719FB9F-E418-478D-973E-FB1F23B6DC1D}">
      <dgm:prSet/>
      <dgm:spPr/>
      <dgm:t>
        <a:bodyPr/>
        <a:lstStyle/>
        <a:p>
          <a:endParaRPr lang="es-CO"/>
        </a:p>
      </dgm:t>
    </dgm:pt>
    <dgm:pt modelId="{1EBF70B7-C6E3-4CF0-851E-7B2791F36105}">
      <dgm:prSet phldrT="[Texto]"/>
      <dgm:spPr/>
      <dgm:t>
        <a:bodyPr/>
        <a:lstStyle/>
        <a:p>
          <a:r>
            <a:rPr lang="es-CO"/>
            <a:t>Reporte Avance PAAC</a:t>
          </a:r>
        </a:p>
      </dgm:t>
    </dgm:pt>
    <dgm:pt modelId="{6858B3BD-6B22-4374-868B-372AA5E830B7}" type="parTrans" cxnId="{E90A8A8F-5896-4F83-954F-EF43099C5251}">
      <dgm:prSet/>
      <dgm:spPr/>
      <dgm:t>
        <a:bodyPr/>
        <a:lstStyle/>
        <a:p>
          <a:endParaRPr lang="es-CO"/>
        </a:p>
      </dgm:t>
    </dgm:pt>
    <dgm:pt modelId="{A824665A-C0B4-4E8E-AF63-997857D4694A}" type="sibTrans" cxnId="{E90A8A8F-5896-4F83-954F-EF43099C5251}">
      <dgm:prSet/>
      <dgm:spPr/>
      <dgm:t>
        <a:bodyPr/>
        <a:lstStyle/>
        <a:p>
          <a:endParaRPr lang="es-CO"/>
        </a:p>
      </dgm:t>
    </dgm:pt>
    <dgm:pt modelId="{C9DD5754-7219-4826-8944-FB6F57B8692C}" type="pres">
      <dgm:prSet presAssocID="{FCD1AAD2-AE5E-4342-85F7-8468EA7CF752}" presName="Name0" presStyleCnt="0">
        <dgm:presLayoutVars>
          <dgm:chMax val="7"/>
          <dgm:chPref val="7"/>
          <dgm:dir/>
        </dgm:presLayoutVars>
      </dgm:prSet>
      <dgm:spPr/>
    </dgm:pt>
    <dgm:pt modelId="{87ADB234-3C42-4B9D-9078-A29ED4DC21F2}" type="pres">
      <dgm:prSet presAssocID="{FCD1AAD2-AE5E-4342-85F7-8468EA7CF752}" presName="Name1" presStyleCnt="0"/>
      <dgm:spPr/>
    </dgm:pt>
    <dgm:pt modelId="{8F1536EC-197A-4001-9DAC-9AAC2CD530D1}" type="pres">
      <dgm:prSet presAssocID="{FCD1AAD2-AE5E-4342-85F7-8468EA7CF752}" presName="cycle" presStyleCnt="0"/>
      <dgm:spPr/>
    </dgm:pt>
    <dgm:pt modelId="{AA77D556-62BE-4C65-876B-F99A71DD2A08}" type="pres">
      <dgm:prSet presAssocID="{FCD1AAD2-AE5E-4342-85F7-8468EA7CF752}" presName="srcNode" presStyleLbl="node1" presStyleIdx="0" presStyleCnt="7"/>
      <dgm:spPr/>
    </dgm:pt>
    <dgm:pt modelId="{AE0B2C4E-1A53-4EBB-A6A7-1A61193E75B8}" type="pres">
      <dgm:prSet presAssocID="{FCD1AAD2-AE5E-4342-85F7-8468EA7CF752}" presName="conn" presStyleLbl="parChTrans1D2" presStyleIdx="0" presStyleCnt="1"/>
      <dgm:spPr/>
    </dgm:pt>
    <dgm:pt modelId="{C8CD2267-4882-4993-9083-E7B91BCBD88A}" type="pres">
      <dgm:prSet presAssocID="{FCD1AAD2-AE5E-4342-85F7-8468EA7CF752}" presName="extraNode" presStyleLbl="node1" presStyleIdx="0" presStyleCnt="7"/>
      <dgm:spPr/>
    </dgm:pt>
    <dgm:pt modelId="{CEAFBD85-EC3D-4CD8-B7A6-3EF43D625F7C}" type="pres">
      <dgm:prSet presAssocID="{FCD1AAD2-AE5E-4342-85F7-8468EA7CF752}" presName="dstNode" presStyleLbl="node1" presStyleIdx="0" presStyleCnt="7"/>
      <dgm:spPr/>
    </dgm:pt>
    <dgm:pt modelId="{216359B0-755A-40DD-BA0F-EBB1697C8395}" type="pres">
      <dgm:prSet presAssocID="{5326F009-19BD-415A-9F51-DB7FC7D71A2D}" presName="text_1" presStyleLbl="node1" presStyleIdx="0" presStyleCnt="7">
        <dgm:presLayoutVars>
          <dgm:bulletEnabled val="1"/>
        </dgm:presLayoutVars>
      </dgm:prSet>
      <dgm:spPr/>
    </dgm:pt>
    <dgm:pt modelId="{7092E3F4-5BDA-4C93-972F-E21FBF6C3647}" type="pres">
      <dgm:prSet presAssocID="{5326F009-19BD-415A-9F51-DB7FC7D71A2D}" presName="accent_1" presStyleCnt="0"/>
      <dgm:spPr/>
    </dgm:pt>
    <dgm:pt modelId="{EC8C3BC6-AFCB-43A2-82E8-FDFEE5E873D3}" type="pres">
      <dgm:prSet presAssocID="{5326F009-19BD-415A-9F51-DB7FC7D71A2D}" presName="accentRepeatNode" presStyleLbl="solidFgAcc1" presStyleIdx="0" presStyleCnt="7"/>
      <dgm:spPr/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615CF03-6362-4AA2-8369-9E12DD8C7C9E}" type="pres">
      <dgm:prSet presAssocID="{C1CAEC29-CFD5-433B-9E5E-3C2E71FC5BE9}" presName="text_2" presStyleLbl="node1" presStyleIdx="1" presStyleCnt="7">
        <dgm:presLayoutVars>
          <dgm:bulletEnabled val="1"/>
        </dgm:presLayoutVars>
      </dgm:prSet>
      <dgm:spPr/>
    </dgm:pt>
    <dgm:pt modelId="{7B4B1DEE-00ED-4347-8129-D25ABE043BCC}" type="pres">
      <dgm:prSet presAssocID="{C1CAEC29-CFD5-433B-9E5E-3C2E71FC5BE9}" presName="accent_2" presStyleCnt="0"/>
      <dgm:spPr/>
    </dgm:pt>
    <dgm:pt modelId="{B9AA709E-AA62-4823-BD39-C1F05D0AA0C6}" type="pres">
      <dgm:prSet presAssocID="{C1CAEC29-CFD5-433B-9E5E-3C2E71FC5BE9}" presName="accentRepeatNode" presStyleLbl="solidFgAcc1" presStyleIdx="1" presStyleCnt="7"/>
      <dgm:spPr/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4B27392C-2E04-4D3B-B03B-BB90433BD057}" type="pres">
      <dgm:prSet presAssocID="{AE335DAA-5331-4A8F-91E0-0D024496DCD6}" presName="text_3" presStyleLbl="node1" presStyleIdx="2" presStyleCnt="7">
        <dgm:presLayoutVars>
          <dgm:bulletEnabled val="1"/>
        </dgm:presLayoutVars>
      </dgm:prSet>
      <dgm:spPr/>
    </dgm:pt>
    <dgm:pt modelId="{FC344D01-E52C-4CC0-81BA-524D018BA599}" type="pres">
      <dgm:prSet presAssocID="{AE335DAA-5331-4A8F-91E0-0D024496DCD6}" presName="accent_3" presStyleCnt="0"/>
      <dgm:spPr/>
    </dgm:pt>
    <dgm:pt modelId="{3BEE1806-FD34-4846-BCCC-D9FDFE65B645}" type="pres">
      <dgm:prSet presAssocID="{AE335DAA-5331-4A8F-91E0-0D024496DCD6}" presName="accentRepeatNode" presStyleLbl="solidFgAcc1" presStyleIdx="2" presStyleCnt="7"/>
      <dgm:spPr/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D29B4C99-D68E-445B-9C34-3B059B731E54}" type="pres">
      <dgm:prSet presAssocID="{D245F530-D6AB-4EF7-BE98-676289816567}" presName="text_4" presStyleLbl="node1" presStyleIdx="3" presStyleCnt="7">
        <dgm:presLayoutVars>
          <dgm:bulletEnabled val="1"/>
        </dgm:presLayoutVars>
      </dgm:prSet>
      <dgm:spPr/>
    </dgm:pt>
    <dgm:pt modelId="{AC83477E-0443-42EA-A3E1-48CD58CD2484}" type="pres">
      <dgm:prSet presAssocID="{D245F530-D6AB-4EF7-BE98-676289816567}" presName="accent_4" presStyleCnt="0"/>
      <dgm:spPr/>
    </dgm:pt>
    <dgm:pt modelId="{B4603BD6-DA15-4A3A-BDD5-EBE2540675B2}" type="pres">
      <dgm:prSet presAssocID="{D245F530-D6AB-4EF7-BE98-676289816567}" presName="accentRepeatNode" presStyleLbl="solidFgAcc1" presStyleIdx="3" presStyleCnt="7"/>
      <dgm:spPr/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5FD1205A-F960-47A5-B0A5-95E629E9B38B}" type="pres">
      <dgm:prSet presAssocID="{2E3B1F52-EAAB-4A84-94DA-F5E6BE70F359}" presName="text_5" presStyleLbl="node1" presStyleIdx="4" presStyleCnt="7">
        <dgm:presLayoutVars>
          <dgm:bulletEnabled val="1"/>
        </dgm:presLayoutVars>
      </dgm:prSet>
      <dgm:spPr/>
    </dgm:pt>
    <dgm:pt modelId="{D0F1E780-7E58-4661-B32C-9958784012FE}" type="pres">
      <dgm:prSet presAssocID="{2E3B1F52-EAAB-4A84-94DA-F5E6BE70F359}" presName="accent_5" presStyleCnt="0"/>
      <dgm:spPr/>
    </dgm:pt>
    <dgm:pt modelId="{2D87F489-4364-4D57-BAFA-741451CB256E}" type="pres">
      <dgm:prSet presAssocID="{2E3B1F52-EAAB-4A84-94DA-F5E6BE70F359}" presName="accentRepeatNode" presStyleLbl="solidFgAcc1" presStyleIdx="4" presStyleCnt="7"/>
      <dgm:spPr/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4270EBEE-633B-4007-8873-678ABFBC8467}" type="pres">
      <dgm:prSet presAssocID="{E0BAE85B-FF80-45C2-A481-B8F20D25CABE}" presName="text_6" presStyleLbl="node1" presStyleIdx="5" presStyleCnt="7">
        <dgm:presLayoutVars>
          <dgm:bulletEnabled val="1"/>
        </dgm:presLayoutVars>
      </dgm:prSet>
      <dgm:spPr/>
    </dgm:pt>
    <dgm:pt modelId="{D60291D2-5451-4E23-9D5A-F623E8ACC5FC}" type="pres">
      <dgm:prSet presAssocID="{E0BAE85B-FF80-45C2-A481-B8F20D25CABE}" presName="accent_6" presStyleCnt="0"/>
      <dgm:spPr/>
    </dgm:pt>
    <dgm:pt modelId="{E147250B-2233-4E4A-99A8-2629445B4BD3}" type="pres">
      <dgm:prSet presAssocID="{E0BAE85B-FF80-45C2-A481-B8F20D25CABE}" presName="accentRepeatNode" presStyleLbl="solidFgAcc1" presStyleIdx="5" presStyleCnt="7"/>
      <dgm:spPr/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869E5EBE-CA67-459E-8266-502F461C9E63}" type="pres">
      <dgm:prSet presAssocID="{1EBF70B7-C6E3-4CF0-851E-7B2791F36105}" presName="text_7" presStyleLbl="node1" presStyleIdx="6" presStyleCnt="7">
        <dgm:presLayoutVars>
          <dgm:bulletEnabled val="1"/>
        </dgm:presLayoutVars>
      </dgm:prSet>
      <dgm:spPr/>
    </dgm:pt>
    <dgm:pt modelId="{76DD2C84-4563-4BCB-A94B-FFD5D3098F02}" type="pres">
      <dgm:prSet presAssocID="{1EBF70B7-C6E3-4CF0-851E-7B2791F36105}" presName="accent_7" presStyleCnt="0"/>
      <dgm:spPr/>
    </dgm:pt>
    <dgm:pt modelId="{E52404EA-446E-4E5D-9B8F-595AC6003415}" type="pres">
      <dgm:prSet presAssocID="{1EBF70B7-C6E3-4CF0-851E-7B2791F36105}" presName="accentRepeatNode" presStyleLbl="solidFgAcc1" presStyleIdx="6" presStyleCnt="7"/>
      <dgm:spPr/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</dgm:ptLst>
  <dgm:cxnLst>
    <dgm:cxn modelId="{732E5305-71A8-4EF8-A68D-18EF1CC51509}" srcId="{FCD1AAD2-AE5E-4342-85F7-8468EA7CF752}" destId="{E0BAE85B-FF80-45C2-A481-B8F20D25CABE}" srcOrd="5" destOrd="0" parTransId="{AB4F9223-67E4-431D-B742-350EAC199CAF}" sibTransId="{8130996C-BEF4-4220-9E39-E7B67695C75D}"/>
    <dgm:cxn modelId="{CA120035-B008-4864-A88A-08C6316E03CE}" type="presOf" srcId="{60AE7734-52A6-4342-B8CB-CEB28EFA2578}" destId="{AE0B2C4E-1A53-4EBB-A6A7-1A61193E75B8}" srcOrd="0" destOrd="0" presId="urn:microsoft.com/office/officeart/2008/layout/VerticalCurvedList"/>
    <dgm:cxn modelId="{A167543D-B829-4A1F-BCD9-2EB5E48D5CF8}" type="presOf" srcId="{2E3B1F52-EAAB-4A84-94DA-F5E6BE70F359}" destId="{5FD1205A-F960-47A5-B0A5-95E629E9B38B}" srcOrd="0" destOrd="0" presId="urn:microsoft.com/office/officeart/2008/layout/VerticalCurvedList"/>
    <dgm:cxn modelId="{A1CC013E-ACEB-4769-9CDF-18C65B561934}" type="presOf" srcId="{D245F530-D6AB-4EF7-BE98-676289816567}" destId="{D29B4C99-D68E-445B-9C34-3B059B731E54}" srcOrd="0" destOrd="0" presId="urn:microsoft.com/office/officeart/2008/layout/VerticalCurvedList"/>
    <dgm:cxn modelId="{5BC68943-5F73-42EF-AFE1-7633704006EB}" srcId="{FCD1AAD2-AE5E-4342-85F7-8468EA7CF752}" destId="{D245F530-D6AB-4EF7-BE98-676289816567}" srcOrd="3" destOrd="0" parTransId="{E81AFA06-C8B5-4732-B96F-FF7799F1D7BC}" sibTransId="{10F1ABAD-176B-4E73-8865-E50925B8AF02}"/>
    <dgm:cxn modelId="{DA2DF77A-35EC-46A5-8519-8D7CFEC6CED6}" type="presOf" srcId="{C1CAEC29-CFD5-433B-9E5E-3C2E71FC5BE9}" destId="{1615CF03-6362-4AA2-8369-9E12DD8C7C9E}" srcOrd="0" destOrd="0" presId="urn:microsoft.com/office/officeart/2008/layout/VerticalCurvedList"/>
    <dgm:cxn modelId="{2671997B-72C7-4BAE-9E97-16AFFC791E24}" type="presOf" srcId="{AE335DAA-5331-4A8F-91E0-0D024496DCD6}" destId="{4B27392C-2E04-4D3B-B03B-BB90433BD057}" srcOrd="0" destOrd="0" presId="urn:microsoft.com/office/officeart/2008/layout/VerticalCurvedList"/>
    <dgm:cxn modelId="{A7C9178B-AEA9-4ADB-933A-C41EE48780EA}" type="presOf" srcId="{FCD1AAD2-AE5E-4342-85F7-8468EA7CF752}" destId="{C9DD5754-7219-4826-8944-FB6F57B8692C}" srcOrd="0" destOrd="0" presId="urn:microsoft.com/office/officeart/2008/layout/VerticalCurvedList"/>
    <dgm:cxn modelId="{E90A8A8F-5896-4F83-954F-EF43099C5251}" srcId="{FCD1AAD2-AE5E-4342-85F7-8468EA7CF752}" destId="{1EBF70B7-C6E3-4CF0-851E-7B2791F36105}" srcOrd="6" destOrd="0" parTransId="{6858B3BD-6B22-4374-868B-372AA5E830B7}" sibTransId="{A824665A-C0B4-4E8E-AF63-997857D4694A}"/>
    <dgm:cxn modelId="{14D67698-4E15-4DDD-A84D-DA203ECBDE51}" srcId="{FCD1AAD2-AE5E-4342-85F7-8468EA7CF752}" destId="{AE335DAA-5331-4A8F-91E0-0D024496DCD6}" srcOrd="2" destOrd="0" parTransId="{C4807E0E-9666-4606-BBA2-8CD8FDEE147D}" sibTransId="{E8151EDD-81B1-45D6-9F19-E8B7247C9184}"/>
    <dgm:cxn modelId="{DBDED49B-253F-43CC-98F8-78A9AB393155}" srcId="{FCD1AAD2-AE5E-4342-85F7-8468EA7CF752}" destId="{5326F009-19BD-415A-9F51-DB7FC7D71A2D}" srcOrd="0" destOrd="0" parTransId="{CD6EE472-E582-4A1C-A5B9-C485093F41E7}" sibTransId="{60AE7734-52A6-4342-B8CB-CEB28EFA2578}"/>
    <dgm:cxn modelId="{B719FB9F-E418-478D-973E-FB1F23B6DC1D}" srcId="{FCD1AAD2-AE5E-4342-85F7-8468EA7CF752}" destId="{2E3B1F52-EAAB-4A84-94DA-F5E6BE70F359}" srcOrd="4" destOrd="0" parTransId="{F8613E06-930F-4597-A625-30B9FB9B9744}" sibTransId="{DE858096-801B-4D3D-B3B1-DAFBBEB0A38B}"/>
    <dgm:cxn modelId="{208B1AB4-90D0-4E84-A475-077BE6BB64DE}" type="presOf" srcId="{E0BAE85B-FF80-45C2-A481-B8F20D25CABE}" destId="{4270EBEE-633B-4007-8873-678ABFBC8467}" srcOrd="0" destOrd="0" presId="urn:microsoft.com/office/officeart/2008/layout/VerticalCurvedList"/>
    <dgm:cxn modelId="{748F20DA-5D13-4C3B-9C00-BA7E2B19FF53}" type="presOf" srcId="{5326F009-19BD-415A-9F51-DB7FC7D71A2D}" destId="{216359B0-755A-40DD-BA0F-EBB1697C8395}" srcOrd="0" destOrd="0" presId="urn:microsoft.com/office/officeart/2008/layout/VerticalCurvedList"/>
    <dgm:cxn modelId="{0D5FDBF0-7D7E-484D-AD73-0978DC4A005C}" srcId="{FCD1AAD2-AE5E-4342-85F7-8468EA7CF752}" destId="{C1CAEC29-CFD5-433B-9E5E-3C2E71FC5BE9}" srcOrd="1" destOrd="0" parTransId="{2593821B-708E-4ADD-AEFC-6582E2B61731}" sibTransId="{CC59DF85-51D4-4C76-ABD8-06778DF2EA5B}"/>
    <dgm:cxn modelId="{FA3E45F2-296A-41FF-8846-87D29F8EB6C9}" type="presOf" srcId="{1EBF70B7-C6E3-4CF0-851E-7B2791F36105}" destId="{869E5EBE-CA67-459E-8266-502F461C9E63}" srcOrd="0" destOrd="0" presId="urn:microsoft.com/office/officeart/2008/layout/VerticalCurvedList"/>
    <dgm:cxn modelId="{BE5AE204-6C8C-4447-A104-D34A7345DA73}" type="presParOf" srcId="{C9DD5754-7219-4826-8944-FB6F57B8692C}" destId="{87ADB234-3C42-4B9D-9078-A29ED4DC21F2}" srcOrd="0" destOrd="0" presId="urn:microsoft.com/office/officeart/2008/layout/VerticalCurvedList"/>
    <dgm:cxn modelId="{54F61F5C-DB20-49F5-9758-6CBB6A07CC50}" type="presParOf" srcId="{87ADB234-3C42-4B9D-9078-A29ED4DC21F2}" destId="{8F1536EC-197A-4001-9DAC-9AAC2CD530D1}" srcOrd="0" destOrd="0" presId="urn:microsoft.com/office/officeart/2008/layout/VerticalCurvedList"/>
    <dgm:cxn modelId="{F9B7343A-0FF8-4E91-A167-40D561DA5D61}" type="presParOf" srcId="{8F1536EC-197A-4001-9DAC-9AAC2CD530D1}" destId="{AA77D556-62BE-4C65-876B-F99A71DD2A08}" srcOrd="0" destOrd="0" presId="urn:microsoft.com/office/officeart/2008/layout/VerticalCurvedList"/>
    <dgm:cxn modelId="{FE4C2CEC-B488-4EF1-820D-9C9CF8973E26}" type="presParOf" srcId="{8F1536EC-197A-4001-9DAC-9AAC2CD530D1}" destId="{AE0B2C4E-1A53-4EBB-A6A7-1A61193E75B8}" srcOrd="1" destOrd="0" presId="urn:microsoft.com/office/officeart/2008/layout/VerticalCurvedList"/>
    <dgm:cxn modelId="{855288AB-EED0-4226-82BB-59ED954AA8C7}" type="presParOf" srcId="{8F1536EC-197A-4001-9DAC-9AAC2CD530D1}" destId="{C8CD2267-4882-4993-9083-E7B91BCBD88A}" srcOrd="2" destOrd="0" presId="urn:microsoft.com/office/officeart/2008/layout/VerticalCurvedList"/>
    <dgm:cxn modelId="{EBF3B9D7-67D6-46EA-9160-A76BDAC5D02C}" type="presParOf" srcId="{8F1536EC-197A-4001-9DAC-9AAC2CD530D1}" destId="{CEAFBD85-EC3D-4CD8-B7A6-3EF43D625F7C}" srcOrd="3" destOrd="0" presId="urn:microsoft.com/office/officeart/2008/layout/VerticalCurvedList"/>
    <dgm:cxn modelId="{7D1258CE-924A-4251-82AD-4376EE1FD8F6}" type="presParOf" srcId="{87ADB234-3C42-4B9D-9078-A29ED4DC21F2}" destId="{216359B0-755A-40DD-BA0F-EBB1697C8395}" srcOrd="1" destOrd="0" presId="urn:microsoft.com/office/officeart/2008/layout/VerticalCurvedList"/>
    <dgm:cxn modelId="{0A70E7C1-5D34-4980-A3E6-BB53427154AF}" type="presParOf" srcId="{87ADB234-3C42-4B9D-9078-A29ED4DC21F2}" destId="{7092E3F4-5BDA-4C93-972F-E21FBF6C3647}" srcOrd="2" destOrd="0" presId="urn:microsoft.com/office/officeart/2008/layout/VerticalCurvedList"/>
    <dgm:cxn modelId="{F9A3F862-D2E4-47B4-A0D5-C5234B18715C}" type="presParOf" srcId="{7092E3F4-5BDA-4C93-972F-E21FBF6C3647}" destId="{EC8C3BC6-AFCB-43A2-82E8-FDFEE5E873D3}" srcOrd="0" destOrd="0" presId="urn:microsoft.com/office/officeart/2008/layout/VerticalCurvedList"/>
    <dgm:cxn modelId="{13B0C5CE-C736-48F0-A9E7-AAE1FAEA957B}" type="presParOf" srcId="{87ADB234-3C42-4B9D-9078-A29ED4DC21F2}" destId="{1615CF03-6362-4AA2-8369-9E12DD8C7C9E}" srcOrd="3" destOrd="0" presId="urn:microsoft.com/office/officeart/2008/layout/VerticalCurvedList"/>
    <dgm:cxn modelId="{EB8BEA20-8BBB-4C83-B67A-0F3225A1B454}" type="presParOf" srcId="{87ADB234-3C42-4B9D-9078-A29ED4DC21F2}" destId="{7B4B1DEE-00ED-4347-8129-D25ABE043BCC}" srcOrd="4" destOrd="0" presId="urn:microsoft.com/office/officeart/2008/layout/VerticalCurvedList"/>
    <dgm:cxn modelId="{40253E6C-CF67-41BA-8C07-5AD92B2C1B2B}" type="presParOf" srcId="{7B4B1DEE-00ED-4347-8129-D25ABE043BCC}" destId="{B9AA709E-AA62-4823-BD39-C1F05D0AA0C6}" srcOrd="0" destOrd="0" presId="urn:microsoft.com/office/officeart/2008/layout/VerticalCurvedList"/>
    <dgm:cxn modelId="{7E456A9F-3575-4057-B5E0-C2A94EF6B895}" type="presParOf" srcId="{87ADB234-3C42-4B9D-9078-A29ED4DC21F2}" destId="{4B27392C-2E04-4D3B-B03B-BB90433BD057}" srcOrd="5" destOrd="0" presId="urn:microsoft.com/office/officeart/2008/layout/VerticalCurvedList"/>
    <dgm:cxn modelId="{49FA850E-5F1B-4980-AEE8-621B3C4A3C4E}" type="presParOf" srcId="{87ADB234-3C42-4B9D-9078-A29ED4DC21F2}" destId="{FC344D01-E52C-4CC0-81BA-524D018BA599}" srcOrd="6" destOrd="0" presId="urn:microsoft.com/office/officeart/2008/layout/VerticalCurvedList"/>
    <dgm:cxn modelId="{2FA56FD3-DED9-40C6-A3F0-66EAE89E3E38}" type="presParOf" srcId="{FC344D01-E52C-4CC0-81BA-524D018BA599}" destId="{3BEE1806-FD34-4846-BCCC-D9FDFE65B645}" srcOrd="0" destOrd="0" presId="urn:microsoft.com/office/officeart/2008/layout/VerticalCurvedList"/>
    <dgm:cxn modelId="{C420B3DE-82C0-4340-BD45-6FB820C07037}" type="presParOf" srcId="{87ADB234-3C42-4B9D-9078-A29ED4DC21F2}" destId="{D29B4C99-D68E-445B-9C34-3B059B731E54}" srcOrd="7" destOrd="0" presId="urn:microsoft.com/office/officeart/2008/layout/VerticalCurvedList"/>
    <dgm:cxn modelId="{2429B016-917C-44AC-A787-87024CE6E131}" type="presParOf" srcId="{87ADB234-3C42-4B9D-9078-A29ED4DC21F2}" destId="{AC83477E-0443-42EA-A3E1-48CD58CD2484}" srcOrd="8" destOrd="0" presId="urn:microsoft.com/office/officeart/2008/layout/VerticalCurvedList"/>
    <dgm:cxn modelId="{AAF896A9-5016-4C4F-9BA8-F9C16ED634DB}" type="presParOf" srcId="{AC83477E-0443-42EA-A3E1-48CD58CD2484}" destId="{B4603BD6-DA15-4A3A-BDD5-EBE2540675B2}" srcOrd="0" destOrd="0" presId="urn:microsoft.com/office/officeart/2008/layout/VerticalCurvedList"/>
    <dgm:cxn modelId="{38811808-997A-486E-9C56-FFEFDC622356}" type="presParOf" srcId="{87ADB234-3C42-4B9D-9078-A29ED4DC21F2}" destId="{5FD1205A-F960-47A5-B0A5-95E629E9B38B}" srcOrd="9" destOrd="0" presId="urn:microsoft.com/office/officeart/2008/layout/VerticalCurvedList"/>
    <dgm:cxn modelId="{035F4B45-6DBD-4B8E-A5EE-F1090D45A7C8}" type="presParOf" srcId="{87ADB234-3C42-4B9D-9078-A29ED4DC21F2}" destId="{D0F1E780-7E58-4661-B32C-9958784012FE}" srcOrd="10" destOrd="0" presId="urn:microsoft.com/office/officeart/2008/layout/VerticalCurvedList"/>
    <dgm:cxn modelId="{3F1F37B0-D038-4ED1-82B0-B3AB855A3749}" type="presParOf" srcId="{D0F1E780-7E58-4661-B32C-9958784012FE}" destId="{2D87F489-4364-4D57-BAFA-741451CB256E}" srcOrd="0" destOrd="0" presId="urn:microsoft.com/office/officeart/2008/layout/VerticalCurvedList"/>
    <dgm:cxn modelId="{D0C22275-FC74-48AF-B85B-0C465407DC4C}" type="presParOf" srcId="{87ADB234-3C42-4B9D-9078-A29ED4DC21F2}" destId="{4270EBEE-633B-4007-8873-678ABFBC8467}" srcOrd="11" destOrd="0" presId="urn:microsoft.com/office/officeart/2008/layout/VerticalCurvedList"/>
    <dgm:cxn modelId="{7DB6BDB9-3349-4949-9210-AC372E484E5D}" type="presParOf" srcId="{87ADB234-3C42-4B9D-9078-A29ED4DC21F2}" destId="{D60291D2-5451-4E23-9D5A-F623E8ACC5FC}" srcOrd="12" destOrd="0" presId="urn:microsoft.com/office/officeart/2008/layout/VerticalCurvedList"/>
    <dgm:cxn modelId="{D8A56B67-7CD8-40D8-96BF-94F19F613FA7}" type="presParOf" srcId="{D60291D2-5451-4E23-9D5A-F623E8ACC5FC}" destId="{E147250B-2233-4E4A-99A8-2629445B4BD3}" srcOrd="0" destOrd="0" presId="urn:microsoft.com/office/officeart/2008/layout/VerticalCurvedList"/>
    <dgm:cxn modelId="{FA0D3B0C-7088-4360-8D0C-2198B2661B7C}" type="presParOf" srcId="{87ADB234-3C42-4B9D-9078-A29ED4DC21F2}" destId="{869E5EBE-CA67-459E-8266-502F461C9E63}" srcOrd="13" destOrd="0" presId="urn:microsoft.com/office/officeart/2008/layout/VerticalCurvedList"/>
    <dgm:cxn modelId="{DB85EFAD-5CA0-4E46-92F3-3689EB690AD7}" type="presParOf" srcId="{87ADB234-3C42-4B9D-9078-A29ED4DC21F2}" destId="{76DD2C84-4563-4BCB-A94B-FFD5D3098F02}" srcOrd="14" destOrd="0" presId="urn:microsoft.com/office/officeart/2008/layout/VerticalCurvedList"/>
    <dgm:cxn modelId="{F8D923A0-D4AB-43F5-A5B1-ECED278EAC7D}" type="presParOf" srcId="{76DD2C84-4563-4BCB-A94B-FFD5D3098F02}" destId="{E52404EA-446E-4E5D-9B8F-595AC6003415}" srcOrd="0" destOrd="0" presId="urn:microsoft.com/office/officeart/2008/layout/VerticalCurvedLis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0B2C4E-1A53-4EBB-A6A7-1A61193E75B8}">
      <dsp:nvSpPr>
        <dsp:cNvPr id="0" name=""/>
        <dsp:cNvSpPr/>
      </dsp:nvSpPr>
      <dsp:spPr>
        <a:xfrm>
          <a:off x="-3432080" y="-527714"/>
          <a:ext cx="4092140" cy="4092140"/>
        </a:xfrm>
        <a:prstGeom prst="blockArc">
          <a:avLst>
            <a:gd name="adj1" fmla="val 18900000"/>
            <a:gd name="adj2" fmla="val 2700000"/>
            <a:gd name="adj3" fmla="val 528"/>
          </a:avLst>
        </a:pr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16359B0-755A-40DD-BA0F-EBB1697C8395}">
      <dsp:nvSpPr>
        <dsp:cNvPr id="0" name=""/>
        <dsp:cNvSpPr/>
      </dsp:nvSpPr>
      <dsp:spPr>
        <a:xfrm>
          <a:off x="214603" y="138048"/>
          <a:ext cx="4226360" cy="275976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9056" tIns="33020" rIns="33020" bIns="3302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300" kern="1200"/>
            <a:t>Componente 1: Gestión del Riesgo de Corrupción</a:t>
          </a:r>
        </a:p>
      </dsp:txBody>
      <dsp:txXfrm>
        <a:off x="214603" y="138048"/>
        <a:ext cx="4226360" cy="275976"/>
      </dsp:txXfrm>
    </dsp:sp>
    <dsp:sp modelId="{EC8C3BC6-AFCB-43A2-82E8-FDFEE5E873D3}">
      <dsp:nvSpPr>
        <dsp:cNvPr id="0" name=""/>
        <dsp:cNvSpPr/>
      </dsp:nvSpPr>
      <dsp:spPr>
        <a:xfrm>
          <a:off x="42118" y="103551"/>
          <a:ext cx="344970" cy="344970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615CF03-6362-4AA2-8369-9E12DD8C7C9E}">
      <dsp:nvSpPr>
        <dsp:cNvPr id="0" name=""/>
        <dsp:cNvSpPr/>
      </dsp:nvSpPr>
      <dsp:spPr>
        <a:xfrm>
          <a:off x="464525" y="552256"/>
          <a:ext cx="3976439" cy="275976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9056" tIns="33020" rIns="33020" bIns="3302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300" kern="1200"/>
            <a:t>Componente 2: Racionalización de trámites</a:t>
          </a:r>
        </a:p>
      </dsp:txBody>
      <dsp:txXfrm>
        <a:off x="464525" y="552256"/>
        <a:ext cx="3976439" cy="275976"/>
      </dsp:txXfrm>
    </dsp:sp>
    <dsp:sp modelId="{B9AA709E-AA62-4823-BD39-C1F05D0AA0C6}">
      <dsp:nvSpPr>
        <dsp:cNvPr id="0" name=""/>
        <dsp:cNvSpPr/>
      </dsp:nvSpPr>
      <dsp:spPr>
        <a:xfrm>
          <a:off x="292039" y="517759"/>
          <a:ext cx="344970" cy="344970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4B27392C-2E04-4D3B-B03B-BB90433BD057}">
      <dsp:nvSpPr>
        <dsp:cNvPr id="0" name=""/>
        <dsp:cNvSpPr/>
      </dsp:nvSpPr>
      <dsp:spPr>
        <a:xfrm>
          <a:off x="601480" y="966160"/>
          <a:ext cx="3839483" cy="275976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9056" tIns="33020" rIns="33020" bIns="3302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300" kern="1200"/>
            <a:t>Componente 3: Rendición de Cuentas</a:t>
          </a:r>
        </a:p>
      </dsp:txBody>
      <dsp:txXfrm>
        <a:off x="601480" y="966160"/>
        <a:ext cx="3839483" cy="275976"/>
      </dsp:txXfrm>
    </dsp:sp>
    <dsp:sp modelId="{3BEE1806-FD34-4846-BCCC-D9FDFE65B645}">
      <dsp:nvSpPr>
        <dsp:cNvPr id="0" name=""/>
        <dsp:cNvSpPr/>
      </dsp:nvSpPr>
      <dsp:spPr>
        <a:xfrm>
          <a:off x="428995" y="931663"/>
          <a:ext cx="344970" cy="344970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D29B4C99-D68E-445B-9C34-3B059B731E54}">
      <dsp:nvSpPr>
        <dsp:cNvPr id="0" name=""/>
        <dsp:cNvSpPr/>
      </dsp:nvSpPr>
      <dsp:spPr>
        <a:xfrm>
          <a:off x="645209" y="1380367"/>
          <a:ext cx="3795754" cy="275976"/>
        </a:xfrm>
        <a:prstGeom prst="rect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9056" tIns="33020" rIns="33020" bIns="3302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300" kern="1200"/>
            <a:t>Componente 4: Servicio al Ciudadano</a:t>
          </a:r>
        </a:p>
      </dsp:txBody>
      <dsp:txXfrm>
        <a:off x="645209" y="1380367"/>
        <a:ext cx="3795754" cy="275976"/>
      </dsp:txXfrm>
    </dsp:sp>
    <dsp:sp modelId="{B4603BD6-DA15-4A3A-BDD5-EBE2540675B2}">
      <dsp:nvSpPr>
        <dsp:cNvPr id="0" name=""/>
        <dsp:cNvSpPr/>
      </dsp:nvSpPr>
      <dsp:spPr>
        <a:xfrm>
          <a:off x="472724" y="1345870"/>
          <a:ext cx="344970" cy="344970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5FD1205A-F960-47A5-B0A5-95E629E9B38B}">
      <dsp:nvSpPr>
        <dsp:cNvPr id="0" name=""/>
        <dsp:cNvSpPr/>
      </dsp:nvSpPr>
      <dsp:spPr>
        <a:xfrm>
          <a:off x="601480" y="1794575"/>
          <a:ext cx="3839483" cy="275976"/>
        </a:xfrm>
        <a:prstGeom prst="rect">
          <a:avLst/>
        </a:prstGeom>
        <a:solidFill>
          <a:schemeClr val="accent6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9056" tIns="33020" rIns="33020" bIns="3302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300" kern="1200"/>
            <a:t>Componente 5: Transparencia y acceso información</a:t>
          </a:r>
        </a:p>
      </dsp:txBody>
      <dsp:txXfrm>
        <a:off x="601480" y="1794575"/>
        <a:ext cx="3839483" cy="275976"/>
      </dsp:txXfrm>
    </dsp:sp>
    <dsp:sp modelId="{2D87F489-4364-4D57-BAFA-741451CB256E}">
      <dsp:nvSpPr>
        <dsp:cNvPr id="0" name=""/>
        <dsp:cNvSpPr/>
      </dsp:nvSpPr>
      <dsp:spPr>
        <a:xfrm>
          <a:off x="428995" y="1760078"/>
          <a:ext cx="344970" cy="344970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4270EBEE-633B-4007-8873-678ABFBC8467}">
      <dsp:nvSpPr>
        <dsp:cNvPr id="0" name=""/>
        <dsp:cNvSpPr/>
      </dsp:nvSpPr>
      <dsp:spPr>
        <a:xfrm>
          <a:off x="464525" y="2208479"/>
          <a:ext cx="3976439" cy="275976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9056" tIns="33020" rIns="33020" bIns="3302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300" kern="1200"/>
            <a:t>Iniciativas Adicionales</a:t>
          </a:r>
        </a:p>
      </dsp:txBody>
      <dsp:txXfrm>
        <a:off x="464525" y="2208479"/>
        <a:ext cx="3976439" cy="275976"/>
      </dsp:txXfrm>
    </dsp:sp>
    <dsp:sp modelId="{E147250B-2233-4E4A-99A8-2629445B4BD3}">
      <dsp:nvSpPr>
        <dsp:cNvPr id="0" name=""/>
        <dsp:cNvSpPr/>
      </dsp:nvSpPr>
      <dsp:spPr>
        <a:xfrm>
          <a:off x="292039" y="2173982"/>
          <a:ext cx="344970" cy="344970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869E5EBE-CA67-459E-8266-502F461C9E63}">
      <dsp:nvSpPr>
        <dsp:cNvPr id="0" name=""/>
        <dsp:cNvSpPr/>
      </dsp:nvSpPr>
      <dsp:spPr>
        <a:xfrm>
          <a:off x="214603" y="2622686"/>
          <a:ext cx="4226360" cy="275976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19056" tIns="33020" rIns="33020" bIns="3302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300" kern="1200"/>
            <a:t>Reporte Avance PAAC</a:t>
          </a:r>
        </a:p>
      </dsp:txBody>
      <dsp:txXfrm>
        <a:off x="214603" y="2622686"/>
        <a:ext cx="4226360" cy="275976"/>
      </dsp:txXfrm>
    </dsp:sp>
    <dsp:sp modelId="{E52404EA-446E-4E5D-9B8F-595AC6003415}">
      <dsp:nvSpPr>
        <dsp:cNvPr id="0" name=""/>
        <dsp:cNvSpPr/>
      </dsp:nvSpPr>
      <dsp:spPr>
        <a:xfrm>
          <a:off x="42118" y="2588189"/>
          <a:ext cx="344970" cy="344970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VerticalCurvedList">
  <dgm:title val=""/>
  <dgm:desc val=""/>
  <dgm:catLst>
    <dgm:cat type="list" pri="2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7"/>
      <dgm:chPref val="7"/>
      <dgm:dir/>
    </dgm:varLst>
    <dgm:alg type="composite"/>
    <dgm:shape xmlns:r="http://schemas.openxmlformats.org/officeDocument/2006/relationships" r:blip="">
      <dgm:adjLst/>
    </dgm:shape>
    <dgm:constrLst>
      <dgm:constr type="w" for="ch" refType="h" refFor="ch" op="gte" fact="0.8"/>
    </dgm:constrLst>
    <dgm:layoutNode name="Name1">
      <dgm:alg type="composite"/>
      <dgm:shape xmlns:r="http://schemas.openxmlformats.org/officeDocument/2006/relationships" r:blip="">
        <dgm:adjLst/>
      </dgm:shape>
      <dgm:choose name="Name2">
        <dgm:if name="Name3" func="var" arg="dir" op="equ" val="norm">
          <dgm:choose name="Name4">
            <dgm:if name="Name5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h" fact="0.225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primFontSz" for="ch" ptType="node" op="equ" val="65"/>
              </dgm:constrLst>
            </dgm:if>
            <dgm:if name="Name6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h" fact="0.1891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h" fact="0.1891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primFontSz" for="ch" ptType="node" op="equ" val="65"/>
              </dgm:constrLst>
            </dgm:if>
            <dgm:if name="Name7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h" fact="0.1526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h" fact="0.2253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h" fact="0.1526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primFontSz" for="ch" ptType="node" op="equ" val="65"/>
              </dgm:constrLst>
            </dgm:if>
            <dgm:if name="Name8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h" fact="0.1268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h" fact="0.215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h" fact="0.21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h" fact="0.126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primFontSz" for="ch" ptType="node" op="equ" val="65"/>
              </dgm:constrLst>
            </dgm:if>
            <dgm:if name="Name9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h" fact="0.1082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h" fact="0.197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h" fact="0.2253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h" fact="0.197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h" fact="0.1082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primFontSz" for="ch" ptType="node" op="equ" val="65"/>
              </dgm:constrLst>
            </dgm:if>
            <dgm:if name="Name10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h" fact="0.094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h" fact="0.1809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h" fact="0.220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h" fact="0.2205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h" fact="0.18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h" fact="0.0943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primFontSz" for="ch" ptType="node" op="equ" val="65"/>
              </dgm:constrLst>
            </dgm:if>
            <dgm:else name="Name1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h" fact="0.0835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h" fact="0.165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h" fact="0.2109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h" fact="0.2253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h" fact="0.21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h" fact="0.1658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h" fact="0.0835"/>
                <dgm:constr type="l" for="ch" forName="text_7" refType="ctrX" refFor="ch" refForName="accent_7"/>
                <dgm:constr type="r" for="ch" forName="text_7" refType="w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lMarg" for="ch" forName="text_7" refType="w" refFor="ch" refForName="accent_7" fact="1.8"/>
                <dgm:constr type="primFontSz" for="ch" ptType="node" op="equ" val="65"/>
              </dgm:constrLst>
            </dgm:else>
          </dgm:choose>
        </dgm:if>
        <dgm:else name="Name12">
          <dgm:choose name="Name13">
            <dgm:if name="Name14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w"/>
                <dgm:constr type="ctrXOff" for="ch" forName="accent_1" refType="h" fact="-0.225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primFontSz" for="ch" ptType="node" op="equ" val="65"/>
              </dgm:constrLst>
            </dgm:if>
            <dgm:if name="Name15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w"/>
                <dgm:constr type="ctrXOff" for="ch" forName="accent_1" refType="h" fact="-0.1891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w"/>
                <dgm:constr type="ctrXOff" for="ch" forName="accent_2" refType="h" fact="-0.1891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primFontSz" for="ch" ptType="node" op="equ" val="65"/>
              </dgm:constrLst>
            </dgm:if>
            <dgm:if name="Name16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w"/>
                <dgm:constr type="ctrXOff" for="ch" forName="accent_1" refType="h" fact="-0.1526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w"/>
                <dgm:constr type="ctrXOff" for="ch" forName="accent_2" refType="h" fact="-0.2253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w"/>
                <dgm:constr type="ctrXOff" for="ch" forName="accent_3" refType="h" fact="-0.1526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primFontSz" for="ch" ptType="node" op="equ" val="65"/>
              </dgm:constrLst>
            </dgm:if>
            <dgm:if name="Name17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w"/>
                <dgm:constr type="ctrXOff" for="ch" forName="accent_1" refType="h" fact="-0.1268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w"/>
                <dgm:constr type="ctrXOff" for="ch" forName="accent_2" refType="h" fact="-0.215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w"/>
                <dgm:constr type="ctrXOff" for="ch" forName="accent_3" refType="h" fact="-0.21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w"/>
                <dgm:constr type="ctrXOff" for="ch" forName="accent_4" refType="h" fact="-0.126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primFontSz" for="ch" ptType="node" op="equ" val="65"/>
              </dgm:constrLst>
            </dgm:if>
            <dgm:if name="Name18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w"/>
                <dgm:constr type="ctrXOff" for="ch" forName="accent_1" refType="h" fact="-0.1082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w"/>
                <dgm:constr type="ctrXOff" for="ch" forName="accent_2" refType="h" fact="-0.197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w"/>
                <dgm:constr type="ctrXOff" for="ch" forName="accent_3" refType="h" fact="-0.2253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w"/>
                <dgm:constr type="ctrXOff" for="ch" forName="accent_4" refType="h" fact="-0.197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w"/>
                <dgm:constr type="ctrXOff" for="ch" forName="accent_5" refType="h" fact="-0.1082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primFontSz" for="ch" ptType="node" op="equ" val="65"/>
              </dgm:constrLst>
            </dgm:if>
            <dgm:if name="Name19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w"/>
                <dgm:constr type="ctrXOff" for="ch" forName="accent_1" refType="h" fact="-0.094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w"/>
                <dgm:constr type="ctrXOff" for="ch" forName="accent_2" refType="h" fact="-0.1809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w"/>
                <dgm:constr type="ctrXOff" for="ch" forName="accent_3" refType="h" fact="-0.220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w"/>
                <dgm:constr type="ctrXOff" for="ch" forName="accent_4" refType="h" fact="-0.2205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w"/>
                <dgm:constr type="ctrXOff" for="ch" forName="accent_5" refType="h" fact="-0.18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w"/>
                <dgm:constr type="ctrXOff" for="ch" forName="accent_6" refType="h" fact="-0.0943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primFontSz" for="ch" ptType="node" op="equ" val="65"/>
              </dgm:constrLst>
            </dgm:if>
            <dgm:else name="Name20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w"/>
                <dgm:constr type="ctrXOff" for="ch" forName="accent_1" refType="h" fact="-0.0835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w"/>
                <dgm:constr type="ctrXOff" for="ch" forName="accent_2" refType="h" fact="-0.165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w"/>
                <dgm:constr type="ctrXOff" for="ch" forName="accent_3" refType="h" fact="-0.2109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w"/>
                <dgm:constr type="ctrXOff" for="ch" forName="accent_4" refType="h" fact="-0.2253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w"/>
                <dgm:constr type="ctrXOff" for="ch" forName="accent_5" refType="h" fact="-0.21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w"/>
                <dgm:constr type="ctrXOff" for="ch" forName="accent_6" refType="h" fact="-0.1658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w"/>
                <dgm:constr type="ctrXOff" for="ch" forName="accent_7" refType="h" fact="-0.0835"/>
                <dgm:constr type="r" for="ch" forName="text_7" refType="ctrX" refFor="ch" refForName="accent_7"/>
                <dgm:constr type="rOff" for="ch" forName="text_7" refType="ctrXOff" refFor="ch" refForName="accent_7"/>
                <dgm:constr type="l" for="ch" forName="text_7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rMarg" for="ch" forName="text_7" refType="w" refFor="ch" refForName="accent_7" fact="1.8"/>
                <dgm:constr type="primFontSz" for="ch" ptType="node" op="equ" val="65"/>
              </dgm:constrLst>
            </dgm:else>
          </dgm:choose>
        </dgm:else>
      </dgm:choose>
      <dgm:layoutNode name="cycle">
        <dgm:choose name="Name21">
          <dgm:if name="Name22" func="var" arg="dir" op="equ" val="norm">
            <dgm:alg type="cycle">
              <dgm:param type="stAng" val="45"/>
              <dgm:param type="spanAng" val="90"/>
            </dgm:alg>
          </dgm:if>
          <dgm:else name="Name23">
            <dgm:alg type="cycle">
              <dgm:param type="stAng" val="225"/>
              <dgm:param type="spanAng" val="90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val="1"/>
          <dgm:constr type="h" for="ch" val="1"/>
          <dgm:constr type="diam" for="ch" forName="conn" refType="diam"/>
        </dgm:constrLst>
        <dgm:layoutNode name="src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conn" styleLbl="parChTrans1D2">
          <dgm:alg type="conn">
            <dgm:param type="connRout" val="curve"/>
            <dgm:param type="srcNode" val="srcNode"/>
            <dgm:param type="dstNode" val="dstNode"/>
            <dgm:param type="begPts" val="ctr"/>
            <dgm:param type="endPts" val="ctr"/>
            <dgm:param type="endSty" val="noArr"/>
          </dgm:alg>
          <dgm:shape xmlns:r="http://schemas.openxmlformats.org/officeDocument/2006/relationships" type="conn" r:blip="">
            <dgm:adjLst/>
          </dgm:shape>
          <dgm:presOf axis="desOrSelf" ptType="sibTrans" hideLastTrans="0" st="0" cnt="1"/>
          <dgm:constrLst>
            <dgm:constr type="begPad"/>
            <dgm:constr type="endPad"/>
          </dgm:constrLst>
        </dgm:layoutNode>
        <dgm:layoutNode name="extra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dstNode">
          <dgm:alg type="sp"/>
          <dgm:shape xmlns:r="http://schemas.openxmlformats.org/officeDocument/2006/relationships" type="rect" r:blip="" hideGeom="1">
            <dgm:adjLst/>
          </dgm:shape>
          <dgm:presOf/>
        </dgm:layoutNode>
      </dgm:layoutNode>
      <dgm:forEach name="wrapper" axis="self" ptType="parTrans">
        <dgm:forEach name="wrapper2" axis="self" ptType="sibTrans" st="2">
          <dgm:forEach name="accentRepeat" axis="self">
            <dgm:layoutNode name="accentRepeatNode" styleLbl="solidFgAcc1">
              <dgm:alg type="sp"/>
              <dgm:shape xmlns:r="http://schemas.openxmlformats.org/officeDocument/2006/relationships" type="ellipse" r:blip="">
                <dgm:adjLst/>
              </dgm:shape>
              <dgm:presOf/>
            </dgm:layoutNode>
          </dgm:forEach>
        </dgm:forEach>
      </dgm:forEach>
      <dgm:forEach name="Name24" axis="ch" ptType="node" cnt="1">
        <dgm:layoutNode name="text_1" styleLbl="node1">
          <dgm:varLst>
            <dgm:bulletEnabled val="1"/>
          </dgm:varLst>
          <dgm:choose name="Name25">
            <dgm:if name="Name2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2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1">
          <dgm:alg type="sp"/>
          <dgm:shape xmlns:r="http://schemas.openxmlformats.org/officeDocument/2006/relationships" r:blip="">
            <dgm:adjLst/>
          </dgm:shape>
          <dgm:presOf/>
          <dgm:constrLst/>
          <dgm:forEach name="Name28" ref="accentRepeat"/>
        </dgm:layoutNode>
      </dgm:forEach>
      <dgm:forEach name="Name29" axis="ch" ptType="node" st="2" cnt="1">
        <dgm:layoutNode name="text_2" styleLbl="node1">
          <dgm:varLst>
            <dgm:bulletEnabled val="1"/>
          </dgm:varLst>
          <dgm:choose name="Name30">
            <dgm:if name="Name3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2">
          <dgm:alg type="sp"/>
          <dgm:shape xmlns:r="http://schemas.openxmlformats.org/officeDocument/2006/relationships" r:blip="">
            <dgm:adjLst/>
          </dgm:shape>
          <dgm:presOf/>
          <dgm:constrLst/>
          <dgm:forEach name="Name33" ref="accentRepeat"/>
        </dgm:layoutNode>
      </dgm:forEach>
      <dgm:forEach name="Name34" axis="ch" ptType="node" st="3" cnt="1">
        <dgm:layoutNode name="text_3" styleLbl="node1">
          <dgm:varLst>
            <dgm:bulletEnabled val="1"/>
          </dgm:varLst>
          <dgm:choose name="Name35">
            <dgm:if name="Name3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3">
          <dgm:alg type="sp"/>
          <dgm:shape xmlns:r="http://schemas.openxmlformats.org/officeDocument/2006/relationships" r:blip="">
            <dgm:adjLst/>
          </dgm:shape>
          <dgm:presOf/>
          <dgm:constrLst/>
          <dgm:forEach name="Name38" ref="accentRepeat"/>
        </dgm:layoutNode>
      </dgm:forEach>
      <dgm:forEach name="Name39" axis="ch" ptType="node" st="4" cnt="1">
        <dgm:layoutNode name="text_4" styleLbl="node1">
          <dgm:varLst>
            <dgm:bulletEnabled val="1"/>
          </dgm:varLst>
          <dgm:choose name="Name40">
            <dgm:if name="Name4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4">
          <dgm:alg type="sp"/>
          <dgm:shape xmlns:r="http://schemas.openxmlformats.org/officeDocument/2006/relationships" r:blip="">
            <dgm:adjLst/>
          </dgm:shape>
          <dgm:presOf/>
          <dgm:constrLst/>
          <dgm:forEach name="Name43" ref="accentRepeat"/>
        </dgm:layoutNode>
      </dgm:forEach>
      <dgm:forEach name="Name44" axis="ch" ptType="node" st="5" cnt="1">
        <dgm:layoutNode name="text_5" styleLbl="node1">
          <dgm:varLst>
            <dgm:bulletEnabled val="1"/>
          </dgm:varLst>
          <dgm:choose name="Name45">
            <dgm:if name="Name4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5">
          <dgm:alg type="sp"/>
          <dgm:shape xmlns:r="http://schemas.openxmlformats.org/officeDocument/2006/relationships" r:blip="">
            <dgm:adjLst/>
          </dgm:shape>
          <dgm:presOf/>
          <dgm:constrLst/>
          <dgm:forEach name="Name48" ref="accentRepeat"/>
        </dgm:layoutNode>
      </dgm:forEach>
      <dgm:forEach name="Name49" axis="ch" ptType="node" st="6" cnt="1">
        <dgm:layoutNode name="text_6" styleLbl="node1">
          <dgm:varLst>
            <dgm:bulletEnabled val="1"/>
          </dgm:varLst>
          <dgm:choose name="Name50">
            <dgm:if name="Name5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6">
          <dgm:alg type="sp"/>
          <dgm:shape xmlns:r="http://schemas.openxmlformats.org/officeDocument/2006/relationships" r:blip="">
            <dgm:adjLst/>
          </dgm:shape>
          <dgm:presOf/>
          <dgm:constrLst/>
          <dgm:forEach name="Name53" ref="accentRepeat"/>
        </dgm:layoutNode>
      </dgm:forEach>
      <dgm:forEach name="Name54" axis="ch" ptType="node" st="7" cnt="1">
        <dgm:layoutNode name="text_7" styleLbl="node1">
          <dgm:varLst>
            <dgm:bulletEnabled val="1"/>
          </dgm:varLst>
          <dgm:choose name="Name55">
            <dgm:if name="Name5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7">
          <dgm:alg type="sp"/>
          <dgm:shape xmlns:r="http://schemas.openxmlformats.org/officeDocument/2006/relationships" r:blip="">
            <dgm:adjLst/>
          </dgm:shape>
          <dgm:presOf/>
          <dgm:constrLst/>
          <dgm:forEach name="Name58" ref="accentRepeat"/>
        </dgm:layoutNod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PAAC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enu PAAC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Menu PAAC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enu PAAC'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Menu PAAC'!A1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Menu PAAC'!A1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Menu PAAC'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395464</xdr:colOff>
      <xdr:row>4</xdr:row>
      <xdr:rowOff>164393</xdr:rowOff>
    </xdr:from>
    <xdr:to>
      <xdr:col>9</xdr:col>
      <xdr:colOff>303390</xdr:colOff>
      <xdr:row>21</xdr:row>
      <xdr:rowOff>70555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5D3AE1A-B4C2-C6D6-927E-F3963A8158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265558</xdr:colOff>
      <xdr:row>9</xdr:row>
      <xdr:rowOff>1</xdr:rowOff>
    </xdr:from>
    <xdr:to>
      <xdr:col>3</xdr:col>
      <xdr:colOff>568617</xdr:colOff>
      <xdr:row>15</xdr:row>
      <xdr:rowOff>69390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0E04D1-98AB-A955-1507-CA3DFC09C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558" y="1651001"/>
          <a:ext cx="2589059" cy="1170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2844985</xdr:colOff>
      <xdr:row>2</xdr:row>
      <xdr:rowOff>239970</xdr:rowOff>
    </xdr:from>
    <xdr:to>
      <xdr:col>6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D06CCB1-ADB2-4795-BC86-9DC32816ED16}"/>
            </a:ext>
          </a:extLst>
        </xdr:cNvPr>
        <xdr:cNvSpPr/>
      </xdr:nvSpPr>
      <xdr:spPr>
        <a:xfrm>
          <a:off x="1308753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213915</xdr:colOff>
      <xdr:row>0</xdr:row>
      <xdr:rowOff>0</xdr:rowOff>
    </xdr:from>
    <xdr:to>
      <xdr:col>0</xdr:col>
      <xdr:colOff>1841500</xdr:colOff>
      <xdr:row>2</xdr:row>
      <xdr:rowOff>197949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AAF8863-C5B9-496F-99DB-20C8BCA8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15" y="0"/>
          <a:ext cx="1627585" cy="744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744141</xdr:colOff>
      <xdr:row>0</xdr:row>
      <xdr:rowOff>267891</xdr:rowOff>
    </xdr:from>
    <xdr:to>
      <xdr:col>9</xdr:col>
      <xdr:colOff>664766</xdr:colOff>
      <xdr:row>2</xdr:row>
      <xdr:rowOff>228203</xdr:rowOff>
    </xdr:to>
    <xdr:sp macro="" textlink="">
      <xdr:nvSpPr>
        <xdr:cNvPr id="4" name="Elips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30125-39D3-435D-AFFE-20134F39F3CA}"/>
            </a:ext>
          </a:extLst>
        </xdr:cNvPr>
        <xdr:cNvSpPr/>
      </xdr:nvSpPr>
      <xdr:spPr>
        <a:xfrm>
          <a:off x="13831491" y="267891"/>
          <a:ext cx="1444625" cy="722312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 b="1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AE8D9E5-D615-46B0-BF0D-E0D5ABF440A3}"/>
            </a:ext>
          </a:extLst>
        </xdr:cNvPr>
        <xdr:cNvSpPr/>
      </xdr:nvSpPr>
      <xdr:spPr>
        <a:xfrm>
          <a:off x="12427135" y="335220"/>
          <a:ext cx="1044018" cy="643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188515</xdr:colOff>
      <xdr:row>0</xdr:row>
      <xdr:rowOff>193476</xdr:rowOff>
    </xdr:from>
    <xdr:to>
      <xdr:col>0</xdr:col>
      <xdr:colOff>2093553</xdr:colOff>
      <xdr:row>2</xdr:row>
      <xdr:rowOff>297656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4D35F751-7B84-429B-B74E-84EC8DC5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15" y="193476"/>
          <a:ext cx="1905038" cy="85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744141</xdr:colOff>
      <xdr:row>0</xdr:row>
      <xdr:rowOff>267891</xdr:rowOff>
    </xdr:from>
    <xdr:to>
      <xdr:col>10</xdr:col>
      <xdr:colOff>664766</xdr:colOff>
      <xdr:row>2</xdr:row>
      <xdr:rowOff>228203</xdr:rowOff>
    </xdr:to>
    <xdr:sp macro="" textlink="">
      <xdr:nvSpPr>
        <xdr:cNvPr id="2" name="Elips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E8C0C-C1AE-3886-42FA-6505344C6B92}"/>
            </a:ext>
          </a:extLst>
        </xdr:cNvPr>
        <xdr:cNvSpPr/>
      </xdr:nvSpPr>
      <xdr:spPr>
        <a:xfrm>
          <a:off x="13831094" y="267891"/>
          <a:ext cx="1448594" cy="7143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 b="1"/>
            <a:t>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260146</xdr:colOff>
      <xdr:row>0</xdr:row>
      <xdr:rowOff>119063</xdr:rowOff>
    </xdr:from>
    <xdr:to>
      <xdr:col>1</xdr:col>
      <xdr:colOff>3009</xdr:colOff>
      <xdr:row>2</xdr:row>
      <xdr:rowOff>230503</xdr:rowOff>
    </xdr:to>
    <xdr:pic>
      <xdr:nvPicPr>
        <xdr:cNvPr id="12" name="Imagen 6">
          <a:extLst>
            <a:ext uri="{FF2B5EF4-FFF2-40B4-BE49-F238E27FC236}">
              <a16:creationId xmlns:a16="http://schemas.microsoft.com/office/drawing/2014/main" id="{2A8D1159-52B6-4C76-9466-AA123E21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146" y="119063"/>
          <a:ext cx="1905038" cy="865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2844985</xdr:colOff>
      <xdr:row>3</xdr:row>
      <xdr:rowOff>0</xdr:rowOff>
    </xdr:from>
    <xdr:to>
      <xdr:col>7</xdr:col>
      <xdr:colOff>3889003</xdr:colOff>
      <xdr:row>3</xdr:row>
      <xdr:rowOff>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1BC837D-12CA-4DE2-8072-F8D23B381A9B}"/>
            </a:ext>
          </a:extLst>
        </xdr:cNvPr>
        <xdr:cNvSpPr/>
      </xdr:nvSpPr>
      <xdr:spPr>
        <a:xfrm>
          <a:off x="1308753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>
    <xdr:from>
      <xdr:col>7</xdr:col>
      <xdr:colOff>2844985</xdr:colOff>
      <xdr:row>3</xdr:row>
      <xdr:rowOff>0</xdr:rowOff>
    </xdr:from>
    <xdr:to>
      <xdr:col>7</xdr:col>
      <xdr:colOff>3889003</xdr:colOff>
      <xdr:row>3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7D18620-DD1A-4CE8-89F2-03F66E2B9617}"/>
            </a:ext>
          </a:extLst>
        </xdr:cNvPr>
        <xdr:cNvSpPr/>
      </xdr:nvSpPr>
      <xdr:spPr>
        <a:xfrm>
          <a:off x="1308753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F33C68A1-DB42-4D4D-B4B1-BFA697D9D432}"/>
            </a:ext>
          </a:extLst>
        </xdr:cNvPr>
        <xdr:cNvSpPr/>
      </xdr:nvSpPr>
      <xdr:spPr>
        <a:xfrm>
          <a:off x="1308753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>
    <xdr:from>
      <xdr:col>9</xdr:col>
      <xdr:colOff>0</xdr:colOff>
      <xdr:row>0</xdr:row>
      <xdr:rowOff>238128</xdr:rowOff>
    </xdr:from>
    <xdr:to>
      <xdr:col>10</xdr:col>
      <xdr:colOff>684610</xdr:colOff>
      <xdr:row>2</xdr:row>
      <xdr:rowOff>198440</xdr:rowOff>
    </xdr:to>
    <xdr:sp macro="" textlink="">
      <xdr:nvSpPr>
        <xdr:cNvPr id="7" name="Elips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4C2066-A1C2-45D7-8661-20CF7E4EDD54}"/>
            </a:ext>
          </a:extLst>
        </xdr:cNvPr>
        <xdr:cNvSpPr/>
      </xdr:nvSpPr>
      <xdr:spPr>
        <a:xfrm>
          <a:off x="13255625" y="238128"/>
          <a:ext cx="1448594" cy="7143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 b="1"/>
            <a:t>MENÚ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279014</xdr:rowOff>
    </xdr:from>
    <xdr:to>
      <xdr:col>0</xdr:col>
      <xdr:colOff>1905038</xdr:colOff>
      <xdr:row>2</xdr:row>
      <xdr:rowOff>197935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FF15E5E-F55D-4E2C-B0DB-44CDEAFC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14"/>
          <a:ext cx="1905038" cy="688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8BA22443-4E57-4157-9EE0-E4C13E54CC86}"/>
            </a:ext>
          </a:extLst>
        </xdr:cNvPr>
        <xdr:cNvSpPr/>
      </xdr:nvSpPr>
      <xdr:spPr>
        <a:xfrm>
          <a:off x="1249063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>
    <xdr:from>
      <xdr:col>8</xdr:col>
      <xdr:colOff>740833</xdr:colOff>
      <xdr:row>0</xdr:row>
      <xdr:rowOff>230909</xdr:rowOff>
    </xdr:from>
    <xdr:to>
      <xdr:col>10</xdr:col>
      <xdr:colOff>669275</xdr:colOff>
      <xdr:row>2</xdr:row>
      <xdr:rowOff>175587</xdr:rowOff>
    </xdr:to>
    <xdr:sp macro="" textlink="">
      <xdr:nvSpPr>
        <xdr:cNvPr id="8" name="Elips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87117-6D74-4DBA-B000-C774C17DC977}"/>
            </a:ext>
          </a:extLst>
        </xdr:cNvPr>
        <xdr:cNvSpPr/>
      </xdr:nvSpPr>
      <xdr:spPr>
        <a:xfrm>
          <a:off x="13767954" y="230909"/>
          <a:ext cx="1448594" cy="7143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 b="1"/>
            <a:t>MENÚ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3</xdr:row>
      <xdr:rowOff>239970</xdr:rowOff>
    </xdr:from>
    <xdr:to>
      <xdr:col>7</xdr:col>
      <xdr:colOff>3889003</xdr:colOff>
      <xdr:row>3</xdr:row>
      <xdr:rowOff>883052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A92CED10-0EC8-4759-B19C-340D133C7469}"/>
            </a:ext>
          </a:extLst>
        </xdr:cNvPr>
        <xdr:cNvSpPr/>
      </xdr:nvSpPr>
      <xdr:spPr>
        <a:xfrm>
          <a:off x="1308753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188515</xdr:colOff>
      <xdr:row>1</xdr:row>
      <xdr:rowOff>193476</xdr:rowOff>
    </xdr:from>
    <xdr:to>
      <xdr:col>0</xdr:col>
      <xdr:colOff>2093553</xdr:colOff>
      <xdr:row>3</xdr:row>
      <xdr:rowOff>297656</xdr:rowOff>
    </xdr:to>
    <xdr:pic>
      <xdr:nvPicPr>
        <xdr:cNvPr id="10" name="Imagen 6">
          <a:extLst>
            <a:ext uri="{FF2B5EF4-FFF2-40B4-BE49-F238E27FC236}">
              <a16:creationId xmlns:a16="http://schemas.microsoft.com/office/drawing/2014/main" id="{D4725313-8497-4571-85E8-149263F4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15" y="193476"/>
          <a:ext cx="1905038" cy="86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721987</xdr:colOff>
      <xdr:row>1</xdr:row>
      <xdr:rowOff>269657</xdr:rowOff>
    </xdr:from>
    <xdr:to>
      <xdr:col>10</xdr:col>
      <xdr:colOff>639622</xdr:colOff>
      <xdr:row>3</xdr:row>
      <xdr:rowOff>218553</xdr:rowOff>
    </xdr:to>
    <xdr:sp macro="" textlink="">
      <xdr:nvSpPr>
        <xdr:cNvPr id="11" name="Elips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A6370C-F2F1-4348-A11A-A2A370055923}"/>
            </a:ext>
          </a:extLst>
        </xdr:cNvPr>
        <xdr:cNvSpPr/>
      </xdr:nvSpPr>
      <xdr:spPr>
        <a:xfrm>
          <a:off x="12926165" y="652397"/>
          <a:ext cx="1448594" cy="7143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 b="1"/>
            <a:t>MENÚ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69F342B-7DF7-4C8A-97BB-1D75DE5B76ED}"/>
            </a:ext>
          </a:extLst>
        </xdr:cNvPr>
        <xdr:cNvSpPr/>
      </xdr:nvSpPr>
      <xdr:spPr>
        <a:xfrm>
          <a:off x="12198535" y="1382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324585</xdr:colOff>
      <xdr:row>0</xdr:row>
      <xdr:rowOff>84619</xdr:rowOff>
    </xdr:from>
    <xdr:to>
      <xdr:col>0</xdr:col>
      <xdr:colOff>2077357</xdr:colOff>
      <xdr:row>2</xdr:row>
      <xdr:rowOff>288053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2BFBBB-D6CA-4A40-A694-35BFA5AA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85" y="84619"/>
          <a:ext cx="1752772" cy="96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686594</xdr:colOff>
      <xdr:row>2</xdr:row>
      <xdr:rowOff>333375</xdr:rowOff>
    </xdr:to>
    <xdr:sp macro="" textlink="">
      <xdr:nvSpPr>
        <xdr:cNvPr id="8" name="Elips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45095A-9534-4E0E-A081-7FFA87F5BF1A}"/>
            </a:ext>
          </a:extLst>
        </xdr:cNvPr>
        <xdr:cNvSpPr/>
      </xdr:nvSpPr>
      <xdr:spPr>
        <a:xfrm>
          <a:off x="13226143" y="381000"/>
          <a:ext cx="1448594" cy="7143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 b="1"/>
            <a:t>MENÚ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3</xdr:row>
      <xdr:rowOff>0</xdr:rowOff>
    </xdr:from>
    <xdr:to>
      <xdr:col>7</xdr:col>
      <xdr:colOff>3889003</xdr:colOff>
      <xdr:row>3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422D447-5D11-4B5B-9A48-BB3079A358BA}"/>
            </a:ext>
          </a:extLst>
        </xdr:cNvPr>
        <xdr:cNvSpPr/>
      </xdr:nvSpPr>
      <xdr:spPr>
        <a:xfrm>
          <a:off x="1244618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>
    <xdr:from>
      <xdr:col>7</xdr:col>
      <xdr:colOff>2844985</xdr:colOff>
      <xdr:row>3</xdr:row>
      <xdr:rowOff>0</xdr:rowOff>
    </xdr:from>
    <xdr:to>
      <xdr:col>7</xdr:col>
      <xdr:colOff>3889003</xdr:colOff>
      <xdr:row>3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B18CC82F-30FC-4349-B9D9-9581C1C4312B}"/>
            </a:ext>
          </a:extLst>
        </xdr:cNvPr>
        <xdr:cNvSpPr/>
      </xdr:nvSpPr>
      <xdr:spPr>
        <a:xfrm>
          <a:off x="1244618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C90199A1-82FA-4835-A39F-809B5B6F3210}"/>
            </a:ext>
          </a:extLst>
        </xdr:cNvPr>
        <xdr:cNvSpPr/>
      </xdr:nvSpPr>
      <xdr:spPr>
        <a:xfrm>
          <a:off x="12446185" y="1001970"/>
          <a:ext cx="2618" cy="141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324584</xdr:colOff>
      <xdr:row>0</xdr:row>
      <xdr:rowOff>148120</xdr:rowOff>
    </xdr:from>
    <xdr:to>
      <xdr:col>0</xdr:col>
      <xdr:colOff>1886857</xdr:colOff>
      <xdr:row>2</xdr:row>
      <xdr:rowOff>181430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932B666-008A-494E-9561-78AF4DA2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84" y="148120"/>
          <a:ext cx="1562273" cy="79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686594</xdr:colOff>
      <xdr:row>2</xdr:row>
      <xdr:rowOff>333375</xdr:rowOff>
    </xdr:to>
    <xdr:sp macro="" textlink="">
      <xdr:nvSpPr>
        <xdr:cNvPr id="8" name="Elips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1FDDE4-363F-40DD-A5DC-6CED7A8160A2}"/>
            </a:ext>
          </a:extLst>
        </xdr:cNvPr>
        <xdr:cNvSpPr/>
      </xdr:nvSpPr>
      <xdr:spPr>
        <a:xfrm>
          <a:off x="13017500" y="381000"/>
          <a:ext cx="1448594" cy="7143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400" b="1"/>
            <a:t>MENÚ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uncionpublica.gov.co/eva/es/racionalizacion201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5293-4CC6-461A-9CC0-B28A9DAA6486}">
  <dimension ref="B2:M22"/>
  <sheetViews>
    <sheetView showGridLines="0" tabSelected="1" zoomScale="90" zoomScaleNormal="90" workbookViewId="0">
      <selection activeCell="N12" sqref="N12"/>
    </sheetView>
  </sheetViews>
  <sheetFormatPr defaultColWidth="11.42578125" defaultRowHeight="14.45"/>
  <sheetData>
    <row r="2" spans="2:13" ht="14.4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14.4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14.4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22" spans="11:11">
      <c r="K22" t="s">
        <v>1</v>
      </c>
    </row>
  </sheetData>
  <mergeCells count="1">
    <mergeCell ref="B2:M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C639C-737E-425A-9CD7-BAAE91A58C99}">
  <dimension ref="A1:Q15"/>
  <sheetViews>
    <sheetView showGridLines="0" zoomScale="80" zoomScaleNormal="80" workbookViewId="0">
      <pane ySplit="8" topLeftCell="A9" activePane="bottomLeft" state="frozen"/>
      <selection pane="bottomLeft" sqref="A1:A3"/>
    </sheetView>
  </sheetViews>
  <sheetFormatPr defaultColWidth="11.42578125" defaultRowHeight="14.45"/>
  <cols>
    <col min="1" max="1" width="37.140625" customWidth="1"/>
    <col min="2" max="5" width="22" customWidth="1"/>
  </cols>
  <sheetData>
    <row r="1" spans="1:17" ht="21.6" customHeight="1">
      <c r="A1" s="68"/>
      <c r="B1" s="70" t="s">
        <v>0</v>
      </c>
      <c r="C1" s="71"/>
      <c r="D1" s="71"/>
      <c r="E1" s="72"/>
      <c r="F1" s="58" t="s">
        <v>2</v>
      </c>
      <c r="G1" s="58"/>
      <c r="H1" s="28"/>
      <c r="I1" s="28"/>
      <c r="J1" s="28"/>
      <c r="K1" s="28"/>
      <c r="L1" s="28"/>
      <c r="M1" s="28"/>
      <c r="N1" s="28"/>
      <c r="O1" s="28"/>
      <c r="P1" s="35"/>
      <c r="Q1" s="32"/>
    </row>
    <row r="2" spans="1:17" ht="21.6" customHeight="1">
      <c r="A2" s="68"/>
      <c r="B2" s="73"/>
      <c r="C2" s="74"/>
      <c r="D2" s="74"/>
      <c r="E2" s="75"/>
      <c r="F2" s="58" t="s">
        <v>3</v>
      </c>
      <c r="G2" s="58">
        <v>2</v>
      </c>
      <c r="H2" s="28"/>
      <c r="I2" s="28"/>
      <c r="J2" s="28"/>
      <c r="K2" s="28"/>
      <c r="L2" s="28"/>
      <c r="M2" s="28"/>
      <c r="N2" s="28"/>
      <c r="O2" s="28"/>
      <c r="P2" s="35"/>
      <c r="Q2" s="32"/>
    </row>
    <row r="3" spans="1:17" ht="21.6" customHeight="1">
      <c r="A3" s="69"/>
      <c r="B3" s="76"/>
      <c r="C3" s="77"/>
      <c r="D3" s="77"/>
      <c r="E3" s="78"/>
      <c r="F3" s="58" t="s">
        <v>4</v>
      </c>
      <c r="G3" s="59">
        <v>44658</v>
      </c>
      <c r="H3" s="28"/>
      <c r="I3" s="28"/>
      <c r="J3" s="28"/>
      <c r="K3" s="28"/>
      <c r="L3" s="28"/>
      <c r="M3" s="28"/>
      <c r="N3" s="28"/>
      <c r="O3" s="28"/>
      <c r="P3" s="35"/>
      <c r="Q3" s="32"/>
    </row>
    <row r="4" spans="1:17" ht="9.9499999999999993" customHeight="1"/>
    <row r="5" spans="1:17" ht="17.45" customHeight="1">
      <c r="A5" s="80" t="s">
        <v>5</v>
      </c>
      <c r="B5" s="80"/>
      <c r="C5" s="80"/>
      <c r="D5" s="80"/>
      <c r="E5" s="80"/>
    </row>
    <row r="6" spans="1:17" ht="9.6" customHeight="1"/>
    <row r="7" spans="1:17" s="57" customFormat="1" ht="22.5" customHeight="1">
      <c r="A7" s="79" t="s">
        <v>6</v>
      </c>
      <c r="B7" s="79" t="s">
        <v>7</v>
      </c>
      <c r="C7" s="79"/>
      <c r="D7" s="79"/>
      <c r="E7" s="79"/>
    </row>
    <row r="8" spans="1:17" s="57" customFormat="1" ht="22.5" customHeight="1">
      <c r="A8" s="79"/>
      <c r="B8" s="60" t="s">
        <v>8</v>
      </c>
      <c r="C8" s="60" t="s">
        <v>9</v>
      </c>
      <c r="D8" s="60" t="s">
        <v>10</v>
      </c>
      <c r="E8" s="60" t="s">
        <v>11</v>
      </c>
    </row>
    <row r="9" spans="1:17" s="57" customFormat="1" ht="26.1" customHeight="1">
      <c r="A9" s="61" t="s">
        <v>12</v>
      </c>
      <c r="B9" s="63">
        <v>0.67</v>
      </c>
      <c r="C9" s="63" t="str">
        <f>+'1. Gestión del riesgo'!N17</f>
        <v/>
      </c>
      <c r="D9" s="63" t="str">
        <f>+'1. Gestión del riesgo'!O17</f>
        <v/>
      </c>
      <c r="E9" s="64">
        <f>SUM(B9:D9)</f>
        <v>0.67</v>
      </c>
    </row>
    <row r="10" spans="1:17" s="57" customFormat="1" ht="26.1" customHeight="1">
      <c r="A10" s="61" t="s">
        <v>13</v>
      </c>
      <c r="B10" s="63">
        <v>1</v>
      </c>
      <c r="C10" s="63" t="str">
        <f>+'2. Racionalización de trámites'!N12</f>
        <v/>
      </c>
      <c r="D10" s="63" t="str">
        <f>+'2. Racionalización de trámites'!O12</f>
        <v/>
      </c>
      <c r="E10" s="64">
        <f t="shared" ref="E10:E13" si="0">SUM(B10:D10)</f>
        <v>1</v>
      </c>
    </row>
    <row r="11" spans="1:17" ht="26.1" customHeight="1">
      <c r="A11" s="61" t="s">
        <v>14</v>
      </c>
      <c r="B11" s="63">
        <v>0.64</v>
      </c>
      <c r="C11" s="63" t="str">
        <f>+'3. Rendición de cuentas'!N16</f>
        <v/>
      </c>
      <c r="D11" s="63" t="str">
        <f>+'3. Rendición de cuentas'!O16</f>
        <v/>
      </c>
      <c r="E11" s="64">
        <f t="shared" si="0"/>
        <v>0.64</v>
      </c>
    </row>
    <row r="12" spans="1:17" ht="26.1" customHeight="1">
      <c r="A12" s="61" t="s">
        <v>15</v>
      </c>
      <c r="B12" s="63">
        <v>0.56000000000000005</v>
      </c>
      <c r="C12" s="63" t="str">
        <f>+'4. Servicio al ciudadano'!N21</f>
        <v/>
      </c>
      <c r="D12" s="63" t="str">
        <f>+'4. Servicio al ciudadano'!O21</f>
        <v/>
      </c>
      <c r="E12" s="64">
        <f t="shared" si="0"/>
        <v>0.56000000000000005</v>
      </c>
    </row>
    <row r="13" spans="1:17" ht="26.1" customHeight="1">
      <c r="A13" s="61" t="s">
        <v>16</v>
      </c>
      <c r="B13" s="63">
        <v>0.73</v>
      </c>
      <c r="C13" s="63" t="str">
        <f>+'5. Transparencia'!N13</f>
        <v/>
      </c>
      <c r="D13" s="63" t="str">
        <f>+'5. Transparencia'!O13</f>
        <v/>
      </c>
      <c r="E13" s="64">
        <f t="shared" si="0"/>
        <v>0.73</v>
      </c>
    </row>
    <row r="14" spans="1:17" ht="26.1" customHeight="1">
      <c r="A14" s="61" t="s">
        <v>17</v>
      </c>
      <c r="B14" s="63" t="str">
        <f>+'6. iniciativas adicionales'!M9</f>
        <v/>
      </c>
      <c r="C14" s="63" t="str">
        <f>+'6. iniciativas adicionales'!N9</f>
        <v/>
      </c>
      <c r="D14" s="63" t="str">
        <f>+'6. iniciativas adicionales'!O9</f>
        <v/>
      </c>
      <c r="E14" s="64"/>
    </row>
    <row r="15" spans="1:17" ht="17.45" customHeight="1">
      <c r="A15" s="65" t="s">
        <v>18</v>
      </c>
      <c r="B15" s="64">
        <f>+AVERAGE(B9:B13)</f>
        <v>0.72</v>
      </c>
      <c r="C15" s="64">
        <f t="shared" ref="C15:D15" si="1">SUM(C9:C14)</f>
        <v>0</v>
      </c>
      <c r="D15" s="64">
        <f t="shared" si="1"/>
        <v>0</v>
      </c>
      <c r="E15" s="62">
        <f>IFERROR(+AVERAGE(E9:E14),"")</f>
        <v>0.72</v>
      </c>
    </row>
  </sheetData>
  <mergeCells count="5">
    <mergeCell ref="A1:A3"/>
    <mergeCell ref="B1:E3"/>
    <mergeCell ref="B7:E7"/>
    <mergeCell ref="A7:A8"/>
    <mergeCell ref="A5:E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15D94-149D-40D2-97DF-5289ADD16501}">
  <dimension ref="A1:R20"/>
  <sheetViews>
    <sheetView showGridLines="0" zoomScale="64" zoomScaleNormal="64" workbookViewId="0">
      <pane xSplit="4" ySplit="7" topLeftCell="E11" activePane="bottomRight" state="frozen"/>
      <selection pane="bottomRight" sqref="A1:A3"/>
      <selection pane="bottomLeft" activeCell="A8" sqref="A8"/>
      <selection pane="topRight" activeCell="E1" sqref="E1"/>
    </sheetView>
  </sheetViews>
  <sheetFormatPr defaultColWidth="11.42578125" defaultRowHeight="14.45"/>
  <cols>
    <col min="1" max="1" width="35.140625" customWidth="1"/>
    <col min="2" max="2" width="8.7109375" customWidth="1"/>
    <col min="3" max="3" width="41.42578125" customWidth="1"/>
    <col min="4" max="4" width="30.85546875" customWidth="1"/>
    <col min="5" max="5" width="16.42578125" bestFit="1" customWidth="1"/>
    <col min="6" max="6" width="13.140625" bestFit="1" customWidth="1"/>
    <col min="7" max="7" width="18.85546875" customWidth="1"/>
    <col min="8" max="8" width="22.85546875" bestFit="1" customWidth="1"/>
    <col min="9" max="11" width="10.85546875" style="28"/>
    <col min="12" max="12" width="15.140625" style="28" customWidth="1"/>
    <col min="13" max="15" width="10.85546875" style="28"/>
    <col min="16" max="16" width="15.140625" style="28" customWidth="1"/>
    <col min="17" max="17" width="10.85546875" style="35"/>
    <col min="18" max="18" width="20.7109375" style="32" customWidth="1"/>
  </cols>
  <sheetData>
    <row r="1" spans="1:18" ht="30" customHeight="1">
      <c r="A1" s="68"/>
      <c r="B1" s="82" t="s">
        <v>0</v>
      </c>
      <c r="C1" s="83"/>
      <c r="D1" s="83"/>
      <c r="E1" s="83"/>
      <c r="F1" s="84"/>
      <c r="G1" s="18" t="s">
        <v>2</v>
      </c>
      <c r="H1" s="18"/>
    </row>
    <row r="2" spans="1:18" ht="30" customHeight="1">
      <c r="A2" s="68"/>
      <c r="B2" s="85"/>
      <c r="C2" s="67"/>
      <c r="D2" s="67"/>
      <c r="E2" s="67"/>
      <c r="F2" s="86"/>
      <c r="G2" s="18" t="s">
        <v>3</v>
      </c>
      <c r="H2" s="18">
        <v>2</v>
      </c>
    </row>
    <row r="3" spans="1:18" ht="30" customHeight="1">
      <c r="A3" s="69"/>
      <c r="B3" s="87"/>
      <c r="C3" s="88"/>
      <c r="D3" s="88"/>
      <c r="E3" s="88"/>
      <c r="F3" s="89"/>
      <c r="G3" s="18" t="s">
        <v>4</v>
      </c>
      <c r="H3" s="19">
        <v>44658</v>
      </c>
    </row>
    <row r="4" spans="1:18" ht="23.1" customHeight="1">
      <c r="A4" s="21"/>
      <c r="B4" s="22"/>
      <c r="C4" s="22"/>
      <c r="D4" s="22"/>
      <c r="E4" s="22"/>
      <c r="F4" s="22"/>
      <c r="G4" s="23"/>
      <c r="H4" s="24"/>
    </row>
    <row r="5" spans="1:18" s="20" customFormat="1" ht="30" customHeight="1">
      <c r="A5" s="81" t="s">
        <v>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s="20" customFormat="1" ht="30" customHeight="1">
      <c r="A6" s="90" t="s">
        <v>20</v>
      </c>
      <c r="B6" s="90" t="s">
        <v>21</v>
      </c>
      <c r="C6" s="90" t="s">
        <v>22</v>
      </c>
      <c r="D6" s="90" t="s">
        <v>23</v>
      </c>
      <c r="E6" s="90" t="s">
        <v>24</v>
      </c>
      <c r="F6" s="90" t="s">
        <v>25</v>
      </c>
      <c r="G6" s="90" t="s">
        <v>26</v>
      </c>
      <c r="H6" s="90" t="s">
        <v>27</v>
      </c>
      <c r="I6" s="93" t="s">
        <v>28</v>
      </c>
      <c r="J6" s="94"/>
      <c r="K6" s="94"/>
      <c r="L6" s="95"/>
      <c r="M6" s="96" t="s">
        <v>29</v>
      </c>
      <c r="N6" s="97"/>
      <c r="O6" s="97"/>
      <c r="P6" s="97"/>
      <c r="Q6" s="98"/>
      <c r="R6" s="92" t="s">
        <v>30</v>
      </c>
    </row>
    <row r="7" spans="1:18" ht="36.75" customHeight="1">
      <c r="A7" s="91"/>
      <c r="B7" s="91"/>
      <c r="C7" s="91"/>
      <c r="D7" s="91"/>
      <c r="E7" s="91"/>
      <c r="F7" s="91"/>
      <c r="G7" s="91"/>
      <c r="H7" s="91"/>
      <c r="I7" s="29" t="s">
        <v>31</v>
      </c>
      <c r="J7" s="29" t="s">
        <v>32</v>
      </c>
      <c r="K7" s="29" t="s">
        <v>33</v>
      </c>
      <c r="L7" s="29" t="s">
        <v>34</v>
      </c>
      <c r="M7" s="38" t="s">
        <v>31</v>
      </c>
      <c r="N7" s="38" t="s">
        <v>32</v>
      </c>
      <c r="O7" s="38" t="s">
        <v>33</v>
      </c>
      <c r="P7" s="38" t="s">
        <v>34</v>
      </c>
      <c r="Q7" s="39" t="s">
        <v>35</v>
      </c>
      <c r="R7" s="92"/>
    </row>
    <row r="8" spans="1:18" s="9" customFormat="1" ht="60" customHeight="1">
      <c r="A8" s="13" t="s">
        <v>36</v>
      </c>
      <c r="B8" s="14">
        <v>1</v>
      </c>
      <c r="C8" s="1" t="s">
        <v>37</v>
      </c>
      <c r="D8" s="5" t="s">
        <v>38</v>
      </c>
      <c r="E8" s="11" t="s">
        <v>39</v>
      </c>
      <c r="F8" s="11" t="s">
        <v>40</v>
      </c>
      <c r="G8" s="11" t="s">
        <v>41</v>
      </c>
      <c r="H8" s="25" t="s">
        <v>42</v>
      </c>
      <c r="I8" s="62">
        <v>0</v>
      </c>
      <c r="J8" s="62">
        <v>1</v>
      </c>
      <c r="K8" s="62">
        <v>0</v>
      </c>
      <c r="L8" s="62">
        <f>SUM(I8:K8)</f>
        <v>1</v>
      </c>
      <c r="M8" s="30"/>
      <c r="N8" s="30"/>
      <c r="O8" s="30"/>
      <c r="P8" s="62">
        <f>SUM(M8:O8)</f>
        <v>0</v>
      </c>
      <c r="Q8" s="36">
        <v>1</v>
      </c>
      <c r="R8" s="33"/>
    </row>
    <row r="9" spans="1:18" s="9" customFormat="1" ht="60" customHeight="1">
      <c r="A9" s="13" t="s">
        <v>36</v>
      </c>
      <c r="B9" s="14">
        <v>2</v>
      </c>
      <c r="C9" s="2" t="s">
        <v>43</v>
      </c>
      <c r="D9" s="6" t="s">
        <v>44</v>
      </c>
      <c r="E9" s="11" t="s">
        <v>45</v>
      </c>
      <c r="F9" s="11" t="s">
        <v>40</v>
      </c>
      <c r="G9" s="11" t="s">
        <v>41</v>
      </c>
      <c r="H9" s="25" t="s">
        <v>42</v>
      </c>
      <c r="I9" s="62">
        <v>0</v>
      </c>
      <c r="J9" s="62">
        <v>0</v>
      </c>
      <c r="K9" s="62">
        <v>1</v>
      </c>
      <c r="L9" s="62">
        <f t="shared" ref="L9:L16" si="0">SUM(I9:K9)</f>
        <v>1</v>
      </c>
      <c r="M9" s="30"/>
      <c r="N9" s="30"/>
      <c r="O9" s="30"/>
      <c r="P9" s="62">
        <f t="shared" ref="P9:P16" si="1">SUM(M9:O9)</f>
        <v>0</v>
      </c>
      <c r="Q9" s="36">
        <v>2</v>
      </c>
      <c r="R9" s="33"/>
    </row>
    <row r="10" spans="1:18" s="9" customFormat="1" ht="60" customHeight="1">
      <c r="A10" s="13" t="s">
        <v>36</v>
      </c>
      <c r="B10" s="14">
        <v>3</v>
      </c>
      <c r="C10" s="2" t="s">
        <v>46</v>
      </c>
      <c r="D10" s="6" t="s">
        <v>47</v>
      </c>
      <c r="E10" s="11" t="s">
        <v>45</v>
      </c>
      <c r="F10" s="11" t="s">
        <v>40</v>
      </c>
      <c r="G10" s="11" t="s">
        <v>48</v>
      </c>
      <c r="H10" s="25" t="s">
        <v>42</v>
      </c>
      <c r="I10" s="62">
        <v>0.33329999999999999</v>
      </c>
      <c r="J10" s="62">
        <v>0.33329999999999999</v>
      </c>
      <c r="K10" s="62">
        <v>0.33329999999999999</v>
      </c>
      <c r="L10" s="62">
        <f t="shared" si="0"/>
        <v>0.99990000000000001</v>
      </c>
      <c r="M10" s="30"/>
      <c r="N10" s="30"/>
      <c r="O10" s="30"/>
      <c r="P10" s="62">
        <f t="shared" si="1"/>
        <v>0</v>
      </c>
      <c r="Q10" s="36">
        <v>3</v>
      </c>
      <c r="R10" s="33"/>
    </row>
    <row r="11" spans="1:18" s="9" customFormat="1" ht="60" customHeight="1">
      <c r="A11" s="16" t="s">
        <v>49</v>
      </c>
      <c r="B11" s="14">
        <v>4</v>
      </c>
      <c r="C11" s="1" t="s">
        <v>50</v>
      </c>
      <c r="D11" s="7" t="s">
        <v>51</v>
      </c>
      <c r="E11" s="11" t="s">
        <v>45</v>
      </c>
      <c r="F11" s="11" t="s">
        <v>40</v>
      </c>
      <c r="G11" s="11" t="s">
        <v>48</v>
      </c>
      <c r="H11" s="26" t="s">
        <v>52</v>
      </c>
      <c r="I11" s="62">
        <v>0.33329999999999999</v>
      </c>
      <c r="J11" s="62">
        <v>0.33329999999999999</v>
      </c>
      <c r="K11" s="62">
        <v>0.33329999999999999</v>
      </c>
      <c r="L11" s="62">
        <f t="shared" si="0"/>
        <v>0.99990000000000001</v>
      </c>
      <c r="M11" s="30"/>
      <c r="N11" s="30"/>
      <c r="O11" s="30"/>
      <c r="P11" s="62">
        <f t="shared" si="1"/>
        <v>0</v>
      </c>
      <c r="Q11" s="36"/>
      <c r="R11" s="33"/>
    </row>
    <row r="12" spans="1:18" s="9" customFormat="1" ht="60" customHeight="1">
      <c r="A12" s="16" t="s">
        <v>53</v>
      </c>
      <c r="B12" s="14">
        <v>5</v>
      </c>
      <c r="C12" s="2" t="s">
        <v>54</v>
      </c>
      <c r="D12" s="7" t="s">
        <v>55</v>
      </c>
      <c r="E12" s="11" t="s">
        <v>45</v>
      </c>
      <c r="F12" s="11" t="s">
        <v>40</v>
      </c>
      <c r="G12" s="11" t="s">
        <v>56</v>
      </c>
      <c r="H12" s="26" t="s">
        <v>52</v>
      </c>
      <c r="I12" s="62">
        <v>0.33329999999999999</v>
      </c>
      <c r="J12" s="62">
        <v>0.33329999999999999</v>
      </c>
      <c r="K12" s="62">
        <v>0.33329999999999999</v>
      </c>
      <c r="L12" s="62">
        <f t="shared" si="0"/>
        <v>0.99990000000000001</v>
      </c>
      <c r="M12" s="30"/>
      <c r="N12" s="30"/>
      <c r="O12" s="30"/>
      <c r="P12" s="62">
        <f t="shared" si="1"/>
        <v>0</v>
      </c>
      <c r="Q12" s="36"/>
      <c r="R12" s="33"/>
    </row>
    <row r="13" spans="1:18" s="9" customFormat="1" ht="60" customHeight="1">
      <c r="A13" s="16" t="s">
        <v>53</v>
      </c>
      <c r="B13" s="14">
        <v>6</v>
      </c>
      <c r="C13" s="2" t="s">
        <v>57</v>
      </c>
      <c r="D13" s="7" t="s">
        <v>58</v>
      </c>
      <c r="E13" s="11" t="s">
        <v>45</v>
      </c>
      <c r="F13" s="11" t="s">
        <v>40</v>
      </c>
      <c r="G13" s="12" t="s">
        <v>41</v>
      </c>
      <c r="H13" s="26" t="s">
        <v>52</v>
      </c>
      <c r="I13" s="62">
        <v>0</v>
      </c>
      <c r="J13" s="62">
        <v>0</v>
      </c>
      <c r="K13" s="62">
        <v>1</v>
      </c>
      <c r="L13" s="62">
        <f t="shared" si="0"/>
        <v>1</v>
      </c>
      <c r="M13" s="30"/>
      <c r="N13" s="30"/>
      <c r="O13" s="30"/>
      <c r="P13" s="62">
        <f t="shared" si="1"/>
        <v>0</v>
      </c>
      <c r="Q13" s="36"/>
      <c r="R13" s="33"/>
    </row>
    <row r="14" spans="1:18" s="9" customFormat="1" ht="60" customHeight="1">
      <c r="A14" s="16" t="s">
        <v>59</v>
      </c>
      <c r="B14" s="14">
        <v>7</v>
      </c>
      <c r="C14" s="1" t="s">
        <v>60</v>
      </c>
      <c r="D14" s="7" t="s">
        <v>55</v>
      </c>
      <c r="E14" s="11" t="s">
        <v>45</v>
      </c>
      <c r="F14" s="11" t="s">
        <v>40</v>
      </c>
      <c r="G14" s="12" t="s">
        <v>61</v>
      </c>
      <c r="H14" s="26" t="s">
        <v>52</v>
      </c>
      <c r="I14" s="62">
        <v>0.33329999999999999</v>
      </c>
      <c r="J14" s="62">
        <v>0.33329999999999999</v>
      </c>
      <c r="K14" s="62">
        <v>0.33329999999999999</v>
      </c>
      <c r="L14" s="62">
        <f t="shared" si="0"/>
        <v>0.99990000000000001</v>
      </c>
      <c r="M14" s="30"/>
      <c r="N14" s="30"/>
      <c r="O14" s="30"/>
      <c r="P14" s="62">
        <f t="shared" si="1"/>
        <v>0</v>
      </c>
      <c r="Q14" s="36"/>
      <c r="R14" s="33"/>
    </row>
    <row r="15" spans="1:18" s="9" customFormat="1" ht="60" customHeight="1">
      <c r="A15" s="16" t="s">
        <v>59</v>
      </c>
      <c r="B15" s="14">
        <v>8</v>
      </c>
      <c r="C15" s="1" t="s">
        <v>62</v>
      </c>
      <c r="D15" s="7" t="s">
        <v>55</v>
      </c>
      <c r="E15" s="11" t="s">
        <v>45</v>
      </c>
      <c r="F15" s="11" t="s">
        <v>40</v>
      </c>
      <c r="G15" s="12" t="s">
        <v>61</v>
      </c>
      <c r="H15" s="25" t="s">
        <v>42</v>
      </c>
      <c r="I15" s="62">
        <v>0.33329999999999999</v>
      </c>
      <c r="J15" s="62">
        <v>0.33329999999999999</v>
      </c>
      <c r="K15" s="62">
        <v>0.33329999999999999</v>
      </c>
      <c r="L15" s="62">
        <f t="shared" si="0"/>
        <v>0.99990000000000001</v>
      </c>
      <c r="M15" s="30"/>
      <c r="N15" s="30"/>
      <c r="O15" s="30"/>
      <c r="P15" s="62">
        <f t="shared" si="1"/>
        <v>0</v>
      </c>
      <c r="Q15" s="36"/>
      <c r="R15" s="33"/>
    </row>
    <row r="16" spans="1:18" s="9" customFormat="1" ht="60" customHeight="1">
      <c r="A16" s="16" t="s">
        <v>59</v>
      </c>
      <c r="B16" s="14">
        <v>9</v>
      </c>
      <c r="C16" s="1" t="s">
        <v>63</v>
      </c>
      <c r="D16" s="7" t="s">
        <v>55</v>
      </c>
      <c r="E16" s="11" t="s">
        <v>45</v>
      </c>
      <c r="F16" s="11" t="s">
        <v>40</v>
      </c>
      <c r="G16" s="12" t="s">
        <v>61</v>
      </c>
      <c r="H16" s="25" t="s">
        <v>42</v>
      </c>
      <c r="I16" s="62">
        <v>0.33329999999999999</v>
      </c>
      <c r="J16" s="62">
        <v>0.33329999999999999</v>
      </c>
      <c r="K16" s="62">
        <v>0.33329999999999999</v>
      </c>
      <c r="L16" s="62">
        <f t="shared" si="0"/>
        <v>0.99990000000000001</v>
      </c>
      <c r="M16" s="30"/>
      <c r="N16" s="30"/>
      <c r="O16" s="30"/>
      <c r="P16" s="62">
        <f t="shared" si="1"/>
        <v>0</v>
      </c>
      <c r="Q16" s="36"/>
      <c r="R16" s="33"/>
    </row>
    <row r="17" spans="9:18" s="9" customFormat="1" ht="21.95" customHeight="1">
      <c r="I17" s="31"/>
      <c r="J17" s="31"/>
      <c r="K17" s="31"/>
      <c r="L17" s="31"/>
      <c r="M17" s="62" t="str">
        <f>IFERROR(+AVERAGE(M8:M16),"")</f>
        <v/>
      </c>
      <c r="N17" s="62" t="str">
        <f t="shared" ref="N17:O17" si="2">IFERROR(+AVERAGE(N8:N16),"")</f>
        <v/>
      </c>
      <c r="O17" s="62" t="str">
        <f t="shared" si="2"/>
        <v/>
      </c>
      <c r="P17" s="30"/>
      <c r="Q17" s="37"/>
      <c r="R17" s="34"/>
    </row>
    <row r="18" spans="9:18" s="9" customFormat="1" ht="14.1">
      <c r="I18" s="31"/>
      <c r="J18" s="31"/>
      <c r="K18" s="31"/>
      <c r="L18" s="31"/>
      <c r="M18" s="31"/>
      <c r="N18" s="31"/>
      <c r="O18" s="31"/>
      <c r="P18" s="31"/>
      <c r="Q18" s="37"/>
      <c r="R18" s="34"/>
    </row>
    <row r="19" spans="9:18" s="9" customFormat="1" ht="14.1">
      <c r="I19" s="31"/>
      <c r="J19" s="31"/>
      <c r="K19" s="31"/>
      <c r="L19" s="31"/>
      <c r="M19" s="31"/>
      <c r="N19" s="31"/>
      <c r="O19" s="31"/>
      <c r="P19" s="31"/>
      <c r="Q19" s="37"/>
      <c r="R19" s="34"/>
    </row>
    <row r="20" spans="9:18" s="9" customFormat="1" ht="14.1">
      <c r="I20" s="31"/>
      <c r="J20" s="31"/>
      <c r="K20" s="31"/>
      <c r="L20" s="31"/>
      <c r="M20" s="31"/>
      <c r="N20" s="31"/>
      <c r="O20" s="31"/>
      <c r="P20" s="31"/>
      <c r="Q20" s="37"/>
      <c r="R20" s="34"/>
    </row>
  </sheetData>
  <mergeCells count="14">
    <mergeCell ref="A5:R5"/>
    <mergeCell ref="A1:A3"/>
    <mergeCell ref="B1:F3"/>
    <mergeCell ref="E6:E7"/>
    <mergeCell ref="D6:D7"/>
    <mergeCell ref="C6:C7"/>
    <mergeCell ref="B6:B7"/>
    <mergeCell ref="A6:A7"/>
    <mergeCell ref="R6:R7"/>
    <mergeCell ref="H6:H7"/>
    <mergeCell ref="G6:G7"/>
    <mergeCell ref="F6:F7"/>
    <mergeCell ref="I6:L6"/>
    <mergeCell ref="M6:Q6"/>
  </mergeCells>
  <phoneticPr fontId="6" type="noConversion"/>
  <conditionalFormatting sqref="Q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Q8:Q16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CFF5-05E6-4C44-BFA2-31B23439E7F9}">
  <dimension ref="A1:R17"/>
  <sheetViews>
    <sheetView showGridLines="0" zoomScale="64" zoomScaleNormal="64" workbookViewId="0">
      <pane xSplit="4" ySplit="7" topLeftCell="E9" activePane="bottomRight" state="frozen"/>
      <selection pane="bottomRight" sqref="A1:A3"/>
      <selection pane="bottomLeft" activeCell="A8" sqref="A8"/>
      <selection pane="topRight" activeCell="E1" sqref="E1"/>
    </sheetView>
  </sheetViews>
  <sheetFormatPr defaultColWidth="11.42578125" defaultRowHeight="14.45"/>
  <cols>
    <col min="1" max="1" width="32.42578125" customWidth="1"/>
    <col min="2" max="2" width="10.7109375" customWidth="1"/>
    <col min="3" max="3" width="42.85546875" customWidth="1"/>
    <col min="4" max="4" width="24.5703125" customWidth="1"/>
    <col min="5" max="5" width="16.42578125" bestFit="1" customWidth="1"/>
    <col min="6" max="6" width="13.140625" bestFit="1" customWidth="1"/>
    <col min="7" max="7" width="15.7109375" customWidth="1"/>
    <col min="8" max="8" width="22.85546875" bestFit="1" customWidth="1"/>
    <col min="12" max="12" width="21.7109375" customWidth="1"/>
    <col min="16" max="16" width="16.5703125" customWidth="1"/>
    <col min="18" max="18" width="12.42578125" customWidth="1"/>
  </cols>
  <sheetData>
    <row r="1" spans="1:18" ht="30" customHeight="1">
      <c r="A1" s="68"/>
      <c r="B1" s="82" t="s">
        <v>0</v>
      </c>
      <c r="C1" s="83"/>
      <c r="D1" s="83"/>
      <c r="E1" s="83"/>
      <c r="F1" s="84"/>
      <c r="G1" s="18" t="s">
        <v>2</v>
      </c>
      <c r="H1" s="18"/>
      <c r="I1" s="28"/>
      <c r="J1" s="28"/>
      <c r="K1" s="28"/>
      <c r="L1" s="28"/>
      <c r="M1" s="28"/>
      <c r="N1" s="28"/>
      <c r="O1" s="28"/>
      <c r="P1" s="28"/>
      <c r="Q1" s="35"/>
      <c r="R1" s="32"/>
    </row>
    <row r="2" spans="1:18" ht="30" customHeight="1">
      <c r="A2" s="68"/>
      <c r="B2" s="85"/>
      <c r="C2" s="67"/>
      <c r="D2" s="67"/>
      <c r="E2" s="67"/>
      <c r="F2" s="86"/>
      <c r="G2" s="18" t="s">
        <v>3</v>
      </c>
      <c r="H2" s="18">
        <v>2</v>
      </c>
      <c r="I2" s="28"/>
      <c r="J2" s="28"/>
      <c r="K2" s="28"/>
      <c r="L2" s="28"/>
      <c r="M2" s="28"/>
      <c r="N2" s="28"/>
      <c r="O2" s="28"/>
      <c r="P2" s="28"/>
      <c r="Q2" s="35"/>
      <c r="R2" s="32"/>
    </row>
    <row r="3" spans="1:18" ht="30" customHeight="1">
      <c r="A3" s="69"/>
      <c r="B3" s="87"/>
      <c r="C3" s="88"/>
      <c r="D3" s="88"/>
      <c r="E3" s="88"/>
      <c r="F3" s="89"/>
      <c r="G3" s="18" t="s">
        <v>4</v>
      </c>
      <c r="H3" s="19">
        <v>44658</v>
      </c>
      <c r="I3" s="28"/>
      <c r="J3" s="28"/>
      <c r="K3" s="28"/>
      <c r="L3" s="28"/>
      <c r="M3" s="28"/>
      <c r="N3" s="28"/>
      <c r="O3" s="28"/>
      <c r="P3" s="28"/>
      <c r="Q3" s="35"/>
      <c r="R3" s="32"/>
    </row>
    <row r="4" spans="1:18" ht="23.1" customHeight="1">
      <c r="A4" s="21"/>
      <c r="B4" s="22"/>
      <c r="C4" s="22"/>
      <c r="D4" s="22"/>
      <c r="E4" s="22"/>
      <c r="F4" s="22"/>
      <c r="G4" s="23"/>
      <c r="H4" s="24"/>
      <c r="I4" s="28"/>
      <c r="J4" s="28"/>
      <c r="K4" s="28"/>
      <c r="L4" s="28"/>
      <c r="M4" s="28"/>
      <c r="N4" s="28"/>
      <c r="O4" s="28"/>
      <c r="P4" s="28"/>
      <c r="Q4" s="35"/>
      <c r="R4" s="32"/>
    </row>
    <row r="5" spans="1:18" s="20" customFormat="1" ht="30" customHeight="1">
      <c r="A5" s="81" t="s">
        <v>64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s="20" customFormat="1" ht="30" customHeight="1">
      <c r="A6" s="90" t="s">
        <v>20</v>
      </c>
      <c r="B6" s="90" t="s">
        <v>21</v>
      </c>
      <c r="C6" s="90" t="s">
        <v>22</v>
      </c>
      <c r="D6" s="90" t="s">
        <v>23</v>
      </c>
      <c r="E6" s="90" t="s">
        <v>24</v>
      </c>
      <c r="F6" s="90" t="s">
        <v>25</v>
      </c>
      <c r="G6" s="90" t="s">
        <v>26</v>
      </c>
      <c r="H6" s="90" t="s">
        <v>27</v>
      </c>
      <c r="I6" s="93" t="s">
        <v>28</v>
      </c>
      <c r="J6" s="94"/>
      <c r="K6" s="94"/>
      <c r="L6" s="95"/>
      <c r="M6" s="96" t="s">
        <v>29</v>
      </c>
      <c r="N6" s="97"/>
      <c r="O6" s="97"/>
      <c r="P6" s="97"/>
      <c r="Q6" s="98"/>
      <c r="R6" s="92" t="s">
        <v>30</v>
      </c>
    </row>
    <row r="7" spans="1:18" ht="36.75" customHeight="1">
      <c r="A7" s="91"/>
      <c r="B7" s="91"/>
      <c r="C7" s="91"/>
      <c r="D7" s="91"/>
      <c r="E7" s="91"/>
      <c r="F7" s="91"/>
      <c r="G7" s="91"/>
      <c r="H7" s="91"/>
      <c r="I7" s="29" t="s">
        <v>31</v>
      </c>
      <c r="J7" s="29" t="s">
        <v>32</v>
      </c>
      <c r="K7" s="29" t="s">
        <v>33</v>
      </c>
      <c r="L7" s="29" t="s">
        <v>34</v>
      </c>
      <c r="M7" s="38" t="s">
        <v>31</v>
      </c>
      <c r="N7" s="38" t="s">
        <v>32</v>
      </c>
      <c r="O7" s="38" t="s">
        <v>33</v>
      </c>
      <c r="P7" s="38" t="s">
        <v>34</v>
      </c>
      <c r="Q7" s="39" t="s">
        <v>35</v>
      </c>
      <c r="R7" s="92"/>
    </row>
    <row r="8" spans="1:18" ht="134.44999999999999" customHeight="1">
      <c r="A8" s="13" t="s">
        <v>65</v>
      </c>
      <c r="B8" s="14">
        <v>1</v>
      </c>
      <c r="C8" s="4" t="s">
        <v>66</v>
      </c>
      <c r="D8" s="6" t="s">
        <v>67</v>
      </c>
      <c r="E8" s="11" t="s">
        <v>68</v>
      </c>
      <c r="F8" s="11" t="s">
        <v>69</v>
      </c>
      <c r="G8" s="11" t="s">
        <v>41</v>
      </c>
      <c r="H8" s="15" t="s">
        <v>70</v>
      </c>
      <c r="I8" s="62">
        <v>1</v>
      </c>
      <c r="J8" s="62">
        <v>0</v>
      </c>
      <c r="K8" s="62">
        <v>0</v>
      </c>
      <c r="L8" s="62">
        <f>SUM(I8:K8)</f>
        <v>1</v>
      </c>
      <c r="M8" s="30"/>
      <c r="N8" s="30"/>
      <c r="O8" s="30"/>
      <c r="P8" s="62">
        <f>SUM(M8:O8)</f>
        <v>0</v>
      </c>
      <c r="Q8" s="36"/>
      <c r="R8" s="27"/>
    </row>
    <row r="9" spans="1:18" s="9" customFormat="1" ht="62.1">
      <c r="A9" s="13" t="s">
        <v>65</v>
      </c>
      <c r="B9" s="14">
        <v>2</v>
      </c>
      <c r="C9" s="4" t="s">
        <v>71</v>
      </c>
      <c r="D9" s="6" t="s">
        <v>72</v>
      </c>
      <c r="E9" s="11" t="s">
        <v>45</v>
      </c>
      <c r="F9" s="11" t="s">
        <v>40</v>
      </c>
      <c r="G9" s="11" t="s">
        <v>73</v>
      </c>
      <c r="H9" s="15" t="s">
        <v>74</v>
      </c>
      <c r="I9" s="62">
        <v>0.33300000000000002</v>
      </c>
      <c r="J9" s="62">
        <v>0.33300000000000002</v>
      </c>
      <c r="K9" s="62">
        <v>0.33300000000000002</v>
      </c>
      <c r="L9" s="62">
        <f>SUM(I9:K9)</f>
        <v>0.99900000000000011</v>
      </c>
      <c r="M9" s="30"/>
      <c r="N9" s="30"/>
      <c r="O9" s="30"/>
      <c r="P9" s="62">
        <f>SUM(M9:O9)</f>
        <v>0</v>
      </c>
      <c r="Q9" s="36"/>
      <c r="R9" s="27"/>
    </row>
    <row r="10" spans="1:18" s="9" customFormat="1" ht="30.95">
      <c r="A10" s="13" t="s">
        <v>75</v>
      </c>
      <c r="B10" s="14">
        <v>3</v>
      </c>
      <c r="C10" s="3" t="s">
        <v>76</v>
      </c>
      <c r="D10" s="6" t="s">
        <v>77</v>
      </c>
      <c r="E10" s="11" t="s">
        <v>45</v>
      </c>
      <c r="F10" s="11" t="s">
        <v>40</v>
      </c>
      <c r="G10" s="11" t="s">
        <v>41</v>
      </c>
      <c r="H10" s="15" t="s">
        <v>70</v>
      </c>
      <c r="I10" s="62">
        <v>0</v>
      </c>
      <c r="J10" s="62">
        <v>0</v>
      </c>
      <c r="K10" s="62">
        <v>1</v>
      </c>
      <c r="L10" s="62">
        <f t="shared" ref="L10:L11" si="0">SUM(I10:K10)</f>
        <v>1</v>
      </c>
      <c r="M10" s="30"/>
      <c r="N10" s="30"/>
      <c r="O10" s="30"/>
      <c r="P10" s="62">
        <f t="shared" ref="P10:P11" si="1">SUM(M10:O10)</f>
        <v>0</v>
      </c>
      <c r="Q10" s="36"/>
      <c r="R10" s="27"/>
    </row>
    <row r="11" spans="1:18" s="9" customFormat="1" ht="42">
      <c r="A11" s="16" t="s">
        <v>53</v>
      </c>
      <c r="B11" s="14">
        <v>4</v>
      </c>
      <c r="C11" s="3" t="s">
        <v>78</v>
      </c>
      <c r="D11" s="7" t="s">
        <v>51</v>
      </c>
      <c r="E11" s="11" t="s">
        <v>45</v>
      </c>
      <c r="F11" s="11" t="s">
        <v>40</v>
      </c>
      <c r="G11" s="11" t="s">
        <v>41</v>
      </c>
      <c r="H11" s="15" t="s">
        <v>74</v>
      </c>
      <c r="I11" s="62">
        <v>0</v>
      </c>
      <c r="J11" s="62">
        <v>0</v>
      </c>
      <c r="K11" s="62">
        <v>1</v>
      </c>
      <c r="L11" s="62">
        <f t="shared" si="0"/>
        <v>1</v>
      </c>
      <c r="M11" s="30"/>
      <c r="N11" s="30"/>
      <c r="O11" s="30"/>
      <c r="P11" s="62">
        <f t="shared" si="1"/>
        <v>0</v>
      </c>
      <c r="Q11" s="36"/>
      <c r="R11" s="27"/>
    </row>
    <row r="12" spans="1:18" ht="24" customHeight="1">
      <c r="M12" s="62" t="str">
        <f>IFERROR(+AVERAGE(M8:M11),"")</f>
        <v/>
      </c>
      <c r="N12" s="62" t="str">
        <f t="shared" ref="N12:O12" si="2">IFERROR(+AVERAGE(N8:N11),"")</f>
        <v/>
      </c>
      <c r="O12" s="62" t="str">
        <f t="shared" si="2"/>
        <v/>
      </c>
    </row>
    <row r="17" spans="7:7">
      <c r="G17" s="66" t="s">
        <v>79</v>
      </c>
    </row>
  </sheetData>
  <mergeCells count="14">
    <mergeCell ref="A1:A3"/>
    <mergeCell ref="B1:F3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Q6"/>
    <mergeCell ref="R6:R7"/>
  </mergeCells>
  <phoneticPr fontId="6" type="noConversion"/>
  <conditionalFormatting sqref="Q8:Q11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Q8:Q11">
    <cfRule type="iconSet" priority="1">
      <iconSet iconSet="3Symbols">
        <cfvo type="percent" val="0"/>
        <cfvo type="percent" val="33"/>
        <cfvo type="percent" val="67"/>
      </iconSet>
    </cfRule>
  </conditionalFormatting>
  <hyperlinks>
    <hyperlink ref="G17" r:id="rId1" display="https://funcionpublica.gov.co/eva/es/racionalizacion2018" xr:uid="{6DB3F8C5-B5CE-484F-806A-A1538E685299}"/>
  </hyperlinks>
  <pageMargins left="0.7" right="0.7" top="0.75" bottom="0.75" header="0.3" footer="0.3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0D3C-D475-467D-BB23-6A60C53D2281}">
  <dimension ref="A1:R16"/>
  <sheetViews>
    <sheetView showGridLines="0" zoomScale="66" zoomScaleNormal="66" workbookViewId="0">
      <pane xSplit="4" ySplit="7" topLeftCell="E8" activePane="bottomRight" state="frozen"/>
      <selection pane="bottomRight" sqref="A1:A3"/>
      <selection pane="bottomLeft" activeCell="A8" sqref="A8"/>
      <selection pane="topRight" activeCell="E1" sqref="E1"/>
    </sheetView>
  </sheetViews>
  <sheetFormatPr defaultColWidth="10.85546875" defaultRowHeight="14.45"/>
  <cols>
    <col min="1" max="1" width="29.7109375" style="40" customWidth="1"/>
    <col min="2" max="2" width="11.42578125" style="40" customWidth="1"/>
    <col min="3" max="3" width="42.85546875" style="40" customWidth="1"/>
    <col min="4" max="4" width="31.140625" style="40" customWidth="1"/>
    <col min="5" max="5" width="16.42578125" style="40" bestFit="1" customWidth="1"/>
    <col min="6" max="6" width="13.140625" style="40" bestFit="1" customWidth="1"/>
    <col min="7" max="7" width="18.85546875" style="40" customWidth="1"/>
    <col min="8" max="8" width="22.85546875" style="40" bestFit="1" customWidth="1"/>
    <col min="9" max="11" width="10.85546875" style="40"/>
    <col min="12" max="12" width="19.140625" style="40" customWidth="1"/>
    <col min="13" max="15" width="10.85546875" style="40"/>
    <col min="16" max="16" width="19.42578125" style="40" customWidth="1"/>
    <col min="17" max="17" width="10.85546875" style="40"/>
    <col min="18" max="18" width="16.85546875" style="40" customWidth="1"/>
    <col min="19" max="16384" width="10.85546875" style="40"/>
  </cols>
  <sheetData>
    <row r="1" spans="1:18" customFormat="1" ht="30" customHeight="1">
      <c r="A1" s="68"/>
      <c r="B1" s="82" t="s">
        <v>0</v>
      </c>
      <c r="C1" s="83"/>
      <c r="D1" s="83"/>
      <c r="E1" s="83"/>
      <c r="F1" s="84"/>
      <c r="G1" s="18" t="s">
        <v>2</v>
      </c>
      <c r="H1" s="18"/>
      <c r="I1" s="28"/>
      <c r="J1" s="28"/>
      <c r="K1" s="28"/>
      <c r="L1" s="28"/>
      <c r="M1" s="28"/>
      <c r="N1" s="28"/>
      <c r="O1" s="28"/>
      <c r="P1" s="28"/>
      <c r="Q1" s="35"/>
      <c r="R1" s="32"/>
    </row>
    <row r="2" spans="1:18" customFormat="1" ht="30" customHeight="1">
      <c r="A2" s="68"/>
      <c r="B2" s="85"/>
      <c r="C2" s="67"/>
      <c r="D2" s="67"/>
      <c r="E2" s="67"/>
      <c r="F2" s="86"/>
      <c r="G2" s="18" t="s">
        <v>3</v>
      </c>
      <c r="H2" s="18">
        <v>2</v>
      </c>
      <c r="I2" s="28"/>
      <c r="J2" s="28"/>
      <c r="K2" s="28"/>
      <c r="L2" s="28"/>
      <c r="M2" s="28"/>
      <c r="N2" s="28"/>
      <c r="O2" s="28"/>
      <c r="P2" s="28"/>
      <c r="Q2" s="35"/>
      <c r="R2" s="32"/>
    </row>
    <row r="3" spans="1:18" customFormat="1" ht="30" customHeight="1">
      <c r="A3" s="69"/>
      <c r="B3" s="87"/>
      <c r="C3" s="88"/>
      <c r="D3" s="88"/>
      <c r="E3" s="88"/>
      <c r="F3" s="89"/>
      <c r="G3" s="18" t="s">
        <v>4</v>
      </c>
      <c r="H3" s="19">
        <v>44658</v>
      </c>
      <c r="I3" s="28"/>
      <c r="J3" s="28"/>
      <c r="K3" s="28"/>
      <c r="L3" s="28"/>
      <c r="M3" s="28"/>
      <c r="N3" s="28"/>
      <c r="O3" s="28"/>
      <c r="P3" s="28"/>
      <c r="Q3" s="35"/>
      <c r="R3" s="32"/>
    </row>
    <row r="4" spans="1:18" ht="23.1" customHeight="1">
      <c r="A4" s="41"/>
      <c r="B4" s="42"/>
      <c r="C4" s="42"/>
      <c r="D4" s="42"/>
      <c r="E4" s="42"/>
      <c r="F4" s="42"/>
      <c r="G4" s="43"/>
      <c r="H4" s="44"/>
      <c r="I4" s="45"/>
      <c r="J4" s="45"/>
      <c r="K4" s="45"/>
      <c r="L4" s="45"/>
      <c r="M4" s="45"/>
      <c r="N4" s="45"/>
      <c r="O4" s="45"/>
      <c r="P4" s="45"/>
      <c r="Q4" s="46"/>
      <c r="R4" s="47"/>
    </row>
    <row r="5" spans="1:18" s="48" customFormat="1" ht="30" customHeight="1">
      <c r="A5" s="99" t="s">
        <v>80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s="48" customFormat="1" ht="30" customHeight="1">
      <c r="A6" s="90" t="s">
        <v>20</v>
      </c>
      <c r="B6" s="90" t="s">
        <v>21</v>
      </c>
      <c r="C6" s="90" t="s">
        <v>22</v>
      </c>
      <c r="D6" s="90" t="s">
        <v>23</v>
      </c>
      <c r="E6" s="90" t="s">
        <v>24</v>
      </c>
      <c r="F6" s="90" t="s">
        <v>25</v>
      </c>
      <c r="G6" s="90" t="s">
        <v>26</v>
      </c>
      <c r="H6" s="90" t="s">
        <v>27</v>
      </c>
      <c r="I6" s="93" t="s">
        <v>28</v>
      </c>
      <c r="J6" s="94"/>
      <c r="K6" s="94"/>
      <c r="L6" s="95"/>
      <c r="M6" s="96" t="s">
        <v>29</v>
      </c>
      <c r="N6" s="97"/>
      <c r="O6" s="97"/>
      <c r="P6" s="97"/>
      <c r="Q6" s="98"/>
      <c r="R6" s="92" t="s">
        <v>30</v>
      </c>
    </row>
    <row r="7" spans="1:18" ht="36.75" customHeight="1">
      <c r="A7" s="91"/>
      <c r="B7" s="91"/>
      <c r="C7" s="91"/>
      <c r="D7" s="91"/>
      <c r="E7" s="91"/>
      <c r="F7" s="91"/>
      <c r="G7" s="91"/>
      <c r="H7" s="91"/>
      <c r="I7" s="29" t="s">
        <v>31</v>
      </c>
      <c r="J7" s="29" t="s">
        <v>32</v>
      </c>
      <c r="K7" s="29" t="s">
        <v>33</v>
      </c>
      <c r="L7" s="29" t="s">
        <v>34</v>
      </c>
      <c r="M7" s="38" t="s">
        <v>31</v>
      </c>
      <c r="N7" s="38" t="s">
        <v>32</v>
      </c>
      <c r="O7" s="38" t="s">
        <v>33</v>
      </c>
      <c r="P7" s="38" t="s">
        <v>34</v>
      </c>
      <c r="Q7" s="39" t="s">
        <v>35</v>
      </c>
      <c r="R7" s="92"/>
    </row>
    <row r="8" spans="1:18" ht="36.75" customHeight="1">
      <c r="A8" s="13" t="s">
        <v>81</v>
      </c>
      <c r="B8" s="14">
        <v>1</v>
      </c>
      <c r="C8" s="4" t="s">
        <v>82</v>
      </c>
      <c r="D8" s="6" t="s">
        <v>83</v>
      </c>
      <c r="E8" s="11" t="s">
        <v>68</v>
      </c>
      <c r="F8" s="11" t="s">
        <v>69</v>
      </c>
      <c r="G8" s="11" t="s">
        <v>41</v>
      </c>
      <c r="H8" s="15" t="s">
        <v>84</v>
      </c>
      <c r="I8" s="62">
        <v>0</v>
      </c>
      <c r="J8" s="62">
        <v>1</v>
      </c>
      <c r="K8" s="62">
        <v>0</v>
      </c>
      <c r="L8" s="62">
        <f>SUM(I8:K8)</f>
        <v>1</v>
      </c>
      <c r="M8" s="30"/>
      <c r="N8" s="30"/>
      <c r="O8" s="30"/>
      <c r="P8" s="62"/>
      <c r="Q8" s="36"/>
      <c r="R8" s="49"/>
    </row>
    <row r="9" spans="1:18" ht="50.1" customHeight="1">
      <c r="A9" s="13" t="s">
        <v>81</v>
      </c>
      <c r="B9" s="14">
        <v>2</v>
      </c>
      <c r="C9" s="4" t="s">
        <v>85</v>
      </c>
      <c r="D9" s="6" t="s">
        <v>86</v>
      </c>
      <c r="E9" s="11" t="s">
        <v>45</v>
      </c>
      <c r="F9" s="11" t="s">
        <v>40</v>
      </c>
      <c r="G9" s="11" t="s">
        <v>41</v>
      </c>
      <c r="H9" s="15" t="s">
        <v>84</v>
      </c>
      <c r="I9" s="62">
        <v>0</v>
      </c>
      <c r="J9" s="62">
        <v>0.6</v>
      </c>
      <c r="K9" s="62">
        <v>0.4</v>
      </c>
      <c r="L9" s="62">
        <f t="shared" ref="L9:L15" si="0">SUM(I9:K9)</f>
        <v>1</v>
      </c>
      <c r="M9" s="30"/>
      <c r="N9" s="30"/>
      <c r="O9" s="30"/>
      <c r="P9" s="62"/>
      <c r="Q9" s="36"/>
      <c r="R9" s="49"/>
    </row>
    <row r="10" spans="1:18" ht="50.1" customHeight="1">
      <c r="A10" s="16" t="s">
        <v>87</v>
      </c>
      <c r="B10" s="14">
        <v>3</v>
      </c>
      <c r="C10" s="56" t="s">
        <v>88</v>
      </c>
      <c r="D10" s="6" t="s">
        <v>89</v>
      </c>
      <c r="E10" s="11" t="s">
        <v>45</v>
      </c>
      <c r="F10" s="11" t="s">
        <v>40</v>
      </c>
      <c r="G10" s="11" t="s">
        <v>41</v>
      </c>
      <c r="H10" s="15" t="s">
        <v>84</v>
      </c>
      <c r="I10" s="62">
        <v>0</v>
      </c>
      <c r="J10" s="62">
        <v>0.6</v>
      </c>
      <c r="K10" s="62">
        <v>0.4</v>
      </c>
      <c r="L10" s="62">
        <f t="shared" si="0"/>
        <v>1</v>
      </c>
      <c r="M10" s="30"/>
      <c r="N10" s="30"/>
      <c r="O10" s="30"/>
      <c r="P10" s="62"/>
      <c r="Q10" s="36"/>
      <c r="R10" s="49"/>
    </row>
    <row r="11" spans="1:18" ht="50.1" customHeight="1">
      <c r="A11" s="16" t="s">
        <v>87</v>
      </c>
      <c r="B11" s="14">
        <v>4</v>
      </c>
      <c r="C11" s="56" t="s">
        <v>90</v>
      </c>
      <c r="D11" s="50" t="s">
        <v>91</v>
      </c>
      <c r="E11" s="11" t="s">
        <v>45</v>
      </c>
      <c r="F11" s="11" t="s">
        <v>40</v>
      </c>
      <c r="G11" s="11" t="s">
        <v>41</v>
      </c>
      <c r="H11" s="15" t="s">
        <v>84</v>
      </c>
      <c r="I11" s="62">
        <v>0</v>
      </c>
      <c r="J11" s="62">
        <v>0.6</v>
      </c>
      <c r="K11" s="62">
        <v>0.4</v>
      </c>
      <c r="L11" s="62">
        <f t="shared" si="0"/>
        <v>1</v>
      </c>
      <c r="M11" s="30"/>
      <c r="N11" s="30"/>
      <c r="O11" s="30"/>
      <c r="P11" s="62"/>
      <c r="Q11" s="36"/>
      <c r="R11" s="49"/>
    </row>
    <row r="12" spans="1:18" ht="50.1" customHeight="1">
      <c r="A12" s="16" t="s">
        <v>87</v>
      </c>
      <c r="B12" s="14">
        <v>5</v>
      </c>
      <c r="C12" s="8" t="s">
        <v>92</v>
      </c>
      <c r="D12" s="51" t="s">
        <v>93</v>
      </c>
      <c r="E12" s="11" t="s">
        <v>45</v>
      </c>
      <c r="F12" s="11" t="s">
        <v>40</v>
      </c>
      <c r="G12" s="11" t="s">
        <v>41</v>
      </c>
      <c r="H12" s="15" t="s">
        <v>84</v>
      </c>
      <c r="I12" s="62">
        <v>0</v>
      </c>
      <c r="J12" s="62">
        <v>0.6</v>
      </c>
      <c r="K12" s="62">
        <v>0.4</v>
      </c>
      <c r="L12" s="62">
        <f t="shared" si="0"/>
        <v>1</v>
      </c>
      <c r="M12" s="30"/>
      <c r="N12" s="30"/>
      <c r="O12" s="30"/>
      <c r="P12" s="62"/>
      <c r="Q12" s="36"/>
      <c r="R12" s="49"/>
    </row>
    <row r="13" spans="1:18" ht="50.1" customHeight="1">
      <c r="A13" s="13" t="s">
        <v>94</v>
      </c>
      <c r="B13" s="14">
        <v>6</v>
      </c>
      <c r="C13" s="8" t="s">
        <v>95</v>
      </c>
      <c r="D13" s="51" t="s">
        <v>96</v>
      </c>
      <c r="E13" s="11" t="s">
        <v>45</v>
      </c>
      <c r="F13" s="11" t="s">
        <v>40</v>
      </c>
      <c r="G13" s="10" t="s">
        <v>97</v>
      </c>
      <c r="H13" s="52" t="s">
        <v>98</v>
      </c>
      <c r="I13" s="62">
        <v>0</v>
      </c>
      <c r="J13" s="62">
        <v>0</v>
      </c>
      <c r="K13" s="62">
        <v>1</v>
      </c>
      <c r="L13" s="62">
        <f t="shared" si="0"/>
        <v>1</v>
      </c>
      <c r="M13" s="30"/>
      <c r="N13" s="30"/>
      <c r="O13" s="30"/>
      <c r="P13" s="62"/>
      <c r="Q13" s="36"/>
      <c r="R13" s="49"/>
    </row>
    <row r="14" spans="1:18" ht="50.1" customHeight="1">
      <c r="A14" s="16" t="s">
        <v>99</v>
      </c>
      <c r="B14" s="14">
        <v>7</v>
      </c>
      <c r="C14" s="8" t="s">
        <v>100</v>
      </c>
      <c r="D14" s="51" t="s">
        <v>101</v>
      </c>
      <c r="E14" s="11" t="s">
        <v>45</v>
      </c>
      <c r="F14" s="11" t="s">
        <v>40</v>
      </c>
      <c r="G14" s="10" t="s">
        <v>97</v>
      </c>
      <c r="H14" s="15" t="s">
        <v>84</v>
      </c>
      <c r="I14" s="62">
        <v>0</v>
      </c>
      <c r="J14" s="62">
        <v>0</v>
      </c>
      <c r="K14" s="62">
        <v>1</v>
      </c>
      <c r="L14" s="62">
        <f t="shared" si="0"/>
        <v>1</v>
      </c>
      <c r="M14" s="30"/>
      <c r="N14" s="30"/>
      <c r="O14" s="30"/>
      <c r="P14" s="62"/>
      <c r="Q14" s="36"/>
      <c r="R14" s="49"/>
    </row>
    <row r="15" spans="1:18" ht="50.25" customHeight="1">
      <c r="A15" s="16" t="s">
        <v>53</v>
      </c>
      <c r="B15" s="14">
        <v>8</v>
      </c>
      <c r="C15" s="8" t="s">
        <v>102</v>
      </c>
      <c r="D15" s="51" t="s">
        <v>51</v>
      </c>
      <c r="E15" s="11" t="s">
        <v>103</v>
      </c>
      <c r="F15" s="11" t="s">
        <v>104</v>
      </c>
      <c r="G15" s="10" t="s">
        <v>105</v>
      </c>
      <c r="H15" s="15" t="s">
        <v>84</v>
      </c>
      <c r="I15" s="62">
        <v>0</v>
      </c>
      <c r="J15" s="62">
        <v>0</v>
      </c>
      <c r="K15" s="62">
        <v>1</v>
      </c>
      <c r="L15" s="62">
        <f t="shared" si="0"/>
        <v>1</v>
      </c>
      <c r="M15" s="30"/>
      <c r="N15" s="30"/>
      <c r="O15" s="30"/>
      <c r="P15" s="62"/>
      <c r="Q15" s="36"/>
      <c r="R15" s="49"/>
    </row>
    <row r="16" spans="1:18" ht="21.95" customHeight="1">
      <c r="M16" s="62" t="str">
        <f>IFERROR(+AVERAGE(M8:M15),"")</f>
        <v/>
      </c>
      <c r="N16" s="62" t="str">
        <f t="shared" ref="N16:O16" si="1">IFERROR(+AVERAGE(N8:N15),"")</f>
        <v/>
      </c>
      <c r="O16" s="62" t="str">
        <f t="shared" si="1"/>
        <v/>
      </c>
    </row>
  </sheetData>
  <mergeCells count="14">
    <mergeCell ref="B1:F3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Q6"/>
    <mergeCell ref="R6:R7"/>
    <mergeCell ref="A1:A3"/>
  </mergeCells>
  <phoneticPr fontId="6" type="noConversion"/>
  <conditionalFormatting sqref="Q8:Q15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Q8:Q15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9E3F-DEAC-4D07-ACFD-D5B241343CC4}">
  <dimension ref="A1:R21"/>
  <sheetViews>
    <sheetView showGridLines="0" topLeftCell="A2" zoomScale="73" zoomScaleNormal="73" workbookViewId="0">
      <pane xSplit="4" ySplit="7" topLeftCell="E9" activePane="bottomRight" state="frozen"/>
      <selection pane="bottomRight" sqref="A1:F1"/>
      <selection pane="bottomLeft" activeCell="A8" sqref="A8"/>
      <selection pane="topRight" activeCell="E2" sqref="E2"/>
    </sheetView>
  </sheetViews>
  <sheetFormatPr defaultColWidth="10.85546875" defaultRowHeight="14.45"/>
  <cols>
    <col min="1" max="1" width="34.42578125" style="40" customWidth="1"/>
    <col min="2" max="2" width="9.140625" style="40" customWidth="1"/>
    <col min="3" max="3" width="33.85546875" style="40" customWidth="1"/>
    <col min="4" max="4" width="25.85546875" style="40" customWidth="1"/>
    <col min="5" max="5" width="16.42578125" style="40" bestFit="1" customWidth="1"/>
    <col min="6" max="6" width="13.140625" style="40" bestFit="1" customWidth="1"/>
    <col min="7" max="7" width="18.85546875" style="40" customWidth="1"/>
    <col min="8" max="8" width="22.85546875" style="40" bestFit="1" customWidth="1"/>
    <col min="9" max="11" width="10.85546875" style="40"/>
    <col min="12" max="12" width="15.5703125" style="40" customWidth="1"/>
    <col min="13" max="15" width="10.85546875" style="40"/>
    <col min="16" max="16" width="16.5703125" style="40" customWidth="1"/>
    <col min="17" max="17" width="10.85546875" style="40"/>
    <col min="18" max="18" width="16.5703125" style="40" customWidth="1"/>
    <col min="19" max="16384" width="10.85546875" style="40"/>
  </cols>
  <sheetData>
    <row r="1" spans="1:18" ht="30" customHeight="1">
      <c r="A1" s="100" t="s">
        <v>106</v>
      </c>
      <c r="B1" s="100"/>
      <c r="C1" s="100"/>
      <c r="D1" s="100"/>
      <c r="E1" s="100"/>
      <c r="F1" s="100"/>
      <c r="G1" s="17" t="s">
        <v>2</v>
      </c>
      <c r="H1" s="8"/>
    </row>
    <row r="2" spans="1:18" customFormat="1" ht="30" customHeight="1">
      <c r="A2" s="68"/>
      <c r="B2" s="82" t="s">
        <v>0</v>
      </c>
      <c r="C2" s="83"/>
      <c r="D2" s="83"/>
      <c r="E2" s="83"/>
      <c r="F2" s="84"/>
      <c r="G2" s="18" t="s">
        <v>2</v>
      </c>
      <c r="H2" s="18"/>
      <c r="I2" s="28"/>
      <c r="J2" s="28"/>
      <c r="K2" s="28"/>
      <c r="L2" s="28"/>
      <c r="M2" s="28"/>
      <c r="N2" s="28"/>
      <c r="O2" s="28"/>
      <c r="P2" s="28"/>
      <c r="Q2" s="35"/>
      <c r="R2" s="32"/>
    </row>
    <row r="3" spans="1:18" customFormat="1" ht="30" customHeight="1">
      <c r="A3" s="68"/>
      <c r="B3" s="85"/>
      <c r="C3" s="67"/>
      <c r="D3" s="67"/>
      <c r="E3" s="67"/>
      <c r="F3" s="86"/>
      <c r="G3" s="18" t="s">
        <v>3</v>
      </c>
      <c r="H3" s="18">
        <v>2</v>
      </c>
      <c r="I3" s="28"/>
      <c r="J3" s="28"/>
      <c r="K3" s="28"/>
      <c r="L3" s="28"/>
      <c r="M3" s="28"/>
      <c r="N3" s="28"/>
      <c r="O3" s="28"/>
      <c r="P3" s="28"/>
      <c r="Q3" s="35"/>
      <c r="R3" s="32"/>
    </row>
    <row r="4" spans="1:18" customFormat="1" ht="30" customHeight="1">
      <c r="A4" s="69"/>
      <c r="B4" s="87"/>
      <c r="C4" s="88"/>
      <c r="D4" s="88"/>
      <c r="E4" s="88"/>
      <c r="F4" s="89"/>
      <c r="G4" s="18" t="s">
        <v>4</v>
      </c>
      <c r="H4" s="19">
        <v>44658</v>
      </c>
      <c r="I4" s="28"/>
      <c r="J4" s="28"/>
      <c r="K4" s="28"/>
      <c r="L4" s="28"/>
      <c r="M4" s="28"/>
      <c r="N4" s="28"/>
      <c r="O4" s="28"/>
      <c r="P4" s="28"/>
      <c r="Q4" s="35"/>
      <c r="R4" s="32"/>
    </row>
    <row r="5" spans="1:18" ht="23.1" customHeight="1">
      <c r="A5" s="41"/>
      <c r="B5" s="42"/>
      <c r="C5" s="42"/>
      <c r="D5" s="42"/>
      <c r="E5" s="42"/>
      <c r="F5" s="42"/>
      <c r="G5" s="43"/>
      <c r="H5" s="44"/>
      <c r="I5" s="45"/>
      <c r="J5" s="45"/>
      <c r="K5" s="45"/>
      <c r="L5" s="45"/>
      <c r="M5" s="45"/>
      <c r="N5" s="45"/>
      <c r="O5" s="45"/>
      <c r="P5" s="45"/>
      <c r="Q5" s="46"/>
      <c r="R5" s="47"/>
    </row>
    <row r="6" spans="1:18" s="48" customFormat="1" ht="30" customHeight="1">
      <c r="A6" s="99" t="s">
        <v>107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s="48" customFormat="1" ht="30" customHeight="1">
      <c r="A7" s="90" t="s">
        <v>20</v>
      </c>
      <c r="B7" s="90" t="s">
        <v>21</v>
      </c>
      <c r="C7" s="90" t="s">
        <v>22</v>
      </c>
      <c r="D7" s="90" t="s">
        <v>23</v>
      </c>
      <c r="E7" s="90" t="s">
        <v>24</v>
      </c>
      <c r="F7" s="90" t="s">
        <v>25</v>
      </c>
      <c r="G7" s="90" t="s">
        <v>26</v>
      </c>
      <c r="H7" s="90" t="s">
        <v>27</v>
      </c>
      <c r="I7" s="93" t="s">
        <v>28</v>
      </c>
      <c r="J7" s="94"/>
      <c r="K7" s="94"/>
      <c r="L7" s="95"/>
      <c r="M7" s="96" t="s">
        <v>29</v>
      </c>
      <c r="N7" s="97"/>
      <c r="O7" s="97"/>
      <c r="P7" s="97"/>
      <c r="Q7" s="98"/>
      <c r="R7" s="92" t="s">
        <v>30</v>
      </c>
    </row>
    <row r="8" spans="1:18" ht="36.75" customHeight="1">
      <c r="A8" s="91"/>
      <c r="B8" s="91"/>
      <c r="C8" s="91"/>
      <c r="D8" s="91"/>
      <c r="E8" s="91"/>
      <c r="F8" s="91"/>
      <c r="G8" s="91"/>
      <c r="H8" s="91"/>
      <c r="I8" s="29" t="s">
        <v>31</v>
      </c>
      <c r="J8" s="29" t="s">
        <v>32</v>
      </c>
      <c r="K8" s="29" t="s">
        <v>33</v>
      </c>
      <c r="L8" s="29" t="s">
        <v>34</v>
      </c>
      <c r="M8" s="38" t="s">
        <v>31</v>
      </c>
      <c r="N8" s="38" t="s">
        <v>32</v>
      </c>
      <c r="O8" s="38" t="s">
        <v>33</v>
      </c>
      <c r="P8" s="38" t="s">
        <v>34</v>
      </c>
      <c r="Q8" s="39" t="s">
        <v>35</v>
      </c>
      <c r="R8" s="92"/>
    </row>
    <row r="9" spans="1:18" ht="47.1" customHeight="1">
      <c r="A9" s="13" t="s">
        <v>108</v>
      </c>
      <c r="B9" s="14">
        <v>1</v>
      </c>
      <c r="C9" s="53" t="s">
        <v>109</v>
      </c>
      <c r="D9" s="6" t="s">
        <v>110</v>
      </c>
      <c r="E9" s="11" t="s">
        <v>68</v>
      </c>
      <c r="F9" s="11" t="s">
        <v>69</v>
      </c>
      <c r="G9" s="11" t="s">
        <v>41</v>
      </c>
      <c r="H9" s="15" t="s">
        <v>111</v>
      </c>
      <c r="I9" s="62">
        <v>0.8</v>
      </c>
      <c r="J9" s="62">
        <v>0.2</v>
      </c>
      <c r="K9" s="62">
        <v>0</v>
      </c>
      <c r="L9" s="62">
        <f>SUM(I9:K9)</f>
        <v>1</v>
      </c>
      <c r="M9" s="30"/>
      <c r="N9" s="30"/>
      <c r="O9" s="30"/>
      <c r="P9" s="62"/>
      <c r="Q9" s="36"/>
      <c r="R9" s="49"/>
    </row>
    <row r="10" spans="1:18" ht="50.1" customHeight="1">
      <c r="A10" s="13" t="s">
        <v>108</v>
      </c>
      <c r="B10" s="14">
        <v>2</v>
      </c>
      <c r="C10" s="53" t="s">
        <v>112</v>
      </c>
      <c r="D10" s="6" t="s">
        <v>113</v>
      </c>
      <c r="E10" s="11" t="s">
        <v>45</v>
      </c>
      <c r="F10" s="11" t="s">
        <v>40</v>
      </c>
      <c r="G10" s="11" t="s">
        <v>41</v>
      </c>
      <c r="H10" s="15" t="s">
        <v>111</v>
      </c>
      <c r="I10" s="62">
        <v>0</v>
      </c>
      <c r="J10" s="62">
        <v>0.6</v>
      </c>
      <c r="K10" s="62">
        <v>0.4</v>
      </c>
      <c r="L10" s="62">
        <f t="shared" ref="L10:L20" si="0">SUM(I10:K10)</f>
        <v>1</v>
      </c>
      <c r="M10" s="30"/>
      <c r="N10" s="30"/>
      <c r="O10" s="30"/>
      <c r="P10" s="62"/>
      <c r="Q10" s="36"/>
      <c r="R10" s="49"/>
    </row>
    <row r="11" spans="1:18" ht="50.1" customHeight="1">
      <c r="A11" s="13" t="s">
        <v>108</v>
      </c>
      <c r="B11" s="14">
        <v>3</v>
      </c>
      <c r="C11" s="54" t="s">
        <v>114</v>
      </c>
      <c r="D11" s="6" t="s">
        <v>115</v>
      </c>
      <c r="E11" s="11" t="s">
        <v>45</v>
      </c>
      <c r="F11" s="11" t="s">
        <v>40</v>
      </c>
      <c r="G11" s="11" t="s">
        <v>116</v>
      </c>
      <c r="H11" s="15" t="s">
        <v>111</v>
      </c>
      <c r="I11" s="62">
        <v>0</v>
      </c>
      <c r="J11" s="62">
        <v>0.6</v>
      </c>
      <c r="K11" s="62">
        <v>0.4</v>
      </c>
      <c r="L11" s="62">
        <f t="shared" si="0"/>
        <v>1</v>
      </c>
      <c r="M11" s="30"/>
      <c r="N11" s="30"/>
      <c r="O11" s="30"/>
      <c r="P11" s="62"/>
      <c r="Q11" s="36"/>
      <c r="R11" s="49"/>
    </row>
    <row r="12" spans="1:18" ht="50.1" customHeight="1">
      <c r="A12" s="16" t="s">
        <v>117</v>
      </c>
      <c r="B12" s="14">
        <v>4</v>
      </c>
      <c r="C12" s="53" t="s">
        <v>118</v>
      </c>
      <c r="D12" s="50" t="s">
        <v>119</v>
      </c>
      <c r="E12" s="11" t="s">
        <v>45</v>
      </c>
      <c r="F12" s="11" t="s">
        <v>40</v>
      </c>
      <c r="G12" s="11" t="s">
        <v>73</v>
      </c>
      <c r="H12" s="15" t="s">
        <v>70</v>
      </c>
      <c r="I12" s="62">
        <v>0</v>
      </c>
      <c r="J12" s="62">
        <v>0</v>
      </c>
      <c r="K12" s="62">
        <v>1</v>
      </c>
      <c r="L12" s="62">
        <f t="shared" si="0"/>
        <v>1</v>
      </c>
      <c r="M12" s="30"/>
      <c r="N12" s="30"/>
      <c r="O12" s="30"/>
      <c r="P12" s="62"/>
      <c r="Q12" s="36"/>
      <c r="R12" s="49"/>
    </row>
    <row r="13" spans="1:18" ht="50.1" customHeight="1">
      <c r="A13" s="16" t="s">
        <v>117</v>
      </c>
      <c r="B13" s="14">
        <v>5</v>
      </c>
      <c r="C13" s="53" t="s">
        <v>120</v>
      </c>
      <c r="D13" s="50" t="s">
        <v>121</v>
      </c>
      <c r="E13" s="11" t="s">
        <v>45</v>
      </c>
      <c r="F13" s="11" t="s">
        <v>40</v>
      </c>
      <c r="G13" s="11" t="s">
        <v>41</v>
      </c>
      <c r="H13" s="15" t="s">
        <v>70</v>
      </c>
      <c r="I13" s="62">
        <v>0</v>
      </c>
      <c r="J13" s="62">
        <v>0</v>
      </c>
      <c r="K13" s="62">
        <v>1</v>
      </c>
      <c r="L13" s="62">
        <f t="shared" si="0"/>
        <v>1</v>
      </c>
      <c r="M13" s="30"/>
      <c r="N13" s="30"/>
      <c r="O13" s="30"/>
      <c r="P13" s="62"/>
      <c r="Q13" s="36"/>
      <c r="R13" s="49"/>
    </row>
    <row r="14" spans="1:18" ht="50.1" customHeight="1">
      <c r="A14" s="13" t="s">
        <v>94</v>
      </c>
      <c r="B14" s="14">
        <v>6</v>
      </c>
      <c r="C14" s="53" t="s">
        <v>122</v>
      </c>
      <c r="D14" s="50" t="s">
        <v>96</v>
      </c>
      <c r="E14" s="11" t="s">
        <v>45</v>
      </c>
      <c r="F14" s="11" t="s">
        <v>40</v>
      </c>
      <c r="G14" s="11" t="s">
        <v>97</v>
      </c>
      <c r="H14" s="52" t="s">
        <v>98</v>
      </c>
      <c r="I14" s="62">
        <v>0</v>
      </c>
      <c r="J14" s="62">
        <v>0.5</v>
      </c>
      <c r="K14" s="62">
        <v>0.5</v>
      </c>
      <c r="L14" s="62">
        <f t="shared" si="0"/>
        <v>1</v>
      </c>
      <c r="M14" s="30"/>
      <c r="N14" s="30"/>
      <c r="O14" s="30"/>
      <c r="P14" s="62"/>
      <c r="Q14" s="36"/>
      <c r="R14" s="49"/>
    </row>
    <row r="15" spans="1:18" ht="50.1" customHeight="1">
      <c r="A15" s="16" t="s">
        <v>123</v>
      </c>
      <c r="B15" s="14">
        <v>7</v>
      </c>
      <c r="C15" s="53" t="s">
        <v>124</v>
      </c>
      <c r="D15" s="50" t="s">
        <v>125</v>
      </c>
      <c r="E15" s="11" t="s">
        <v>45</v>
      </c>
      <c r="F15" s="11" t="s">
        <v>40</v>
      </c>
      <c r="G15" s="11" t="s">
        <v>41</v>
      </c>
      <c r="H15" s="15" t="s">
        <v>70</v>
      </c>
      <c r="I15" s="62">
        <v>0</v>
      </c>
      <c r="J15" s="62">
        <v>0.5</v>
      </c>
      <c r="K15" s="62">
        <v>0.5</v>
      </c>
      <c r="L15" s="62">
        <f t="shared" si="0"/>
        <v>1</v>
      </c>
      <c r="M15" s="30"/>
      <c r="N15" s="30"/>
      <c r="O15" s="30"/>
      <c r="P15" s="62"/>
      <c r="Q15" s="36"/>
      <c r="R15" s="49"/>
    </row>
    <row r="16" spans="1:18" ht="50.25" customHeight="1">
      <c r="A16" s="16" t="s">
        <v>123</v>
      </c>
      <c r="B16" s="14">
        <v>8</v>
      </c>
      <c r="C16" s="53" t="s">
        <v>126</v>
      </c>
      <c r="D16" s="50" t="s">
        <v>127</v>
      </c>
      <c r="E16" s="11" t="s">
        <v>45</v>
      </c>
      <c r="F16" s="11" t="s">
        <v>40</v>
      </c>
      <c r="G16" s="11" t="s">
        <v>41</v>
      </c>
      <c r="H16" s="15" t="s">
        <v>70</v>
      </c>
      <c r="I16" s="62">
        <v>0</v>
      </c>
      <c r="J16" s="62">
        <v>0.5</v>
      </c>
      <c r="K16" s="62">
        <v>0.5</v>
      </c>
      <c r="L16" s="62">
        <f t="shared" si="0"/>
        <v>1</v>
      </c>
      <c r="M16" s="30"/>
      <c r="N16" s="30"/>
      <c r="O16" s="30"/>
      <c r="P16" s="62"/>
      <c r="Q16" s="36"/>
      <c r="R16" s="49"/>
    </row>
    <row r="17" spans="1:18" ht="42">
      <c r="A17" s="16" t="s">
        <v>123</v>
      </c>
      <c r="B17" s="14">
        <v>9</v>
      </c>
      <c r="C17" s="53" t="s">
        <v>128</v>
      </c>
      <c r="D17" s="50" t="s">
        <v>129</v>
      </c>
      <c r="E17" s="11" t="s">
        <v>45</v>
      </c>
      <c r="F17" s="11" t="s">
        <v>40</v>
      </c>
      <c r="G17" s="11" t="s">
        <v>41</v>
      </c>
      <c r="H17" s="15" t="s">
        <v>70</v>
      </c>
      <c r="I17" s="62">
        <v>0</v>
      </c>
      <c r="J17" s="62">
        <v>0.5</v>
      </c>
      <c r="K17" s="62">
        <v>0.5</v>
      </c>
      <c r="L17" s="62">
        <f t="shared" si="0"/>
        <v>1</v>
      </c>
      <c r="M17" s="30"/>
      <c r="N17" s="30"/>
      <c r="O17" s="30"/>
      <c r="P17" s="62"/>
      <c r="Q17" s="36"/>
      <c r="R17" s="49"/>
    </row>
    <row r="18" spans="1:18" ht="42">
      <c r="A18" s="16" t="s">
        <v>130</v>
      </c>
      <c r="B18" s="14">
        <v>10</v>
      </c>
      <c r="C18" s="53" t="s">
        <v>131</v>
      </c>
      <c r="D18" s="50" t="s">
        <v>132</v>
      </c>
      <c r="E18" s="11" t="s">
        <v>103</v>
      </c>
      <c r="F18" s="11" t="s">
        <v>104</v>
      </c>
      <c r="G18" s="11" t="s">
        <v>73</v>
      </c>
      <c r="H18" s="15" t="s">
        <v>70</v>
      </c>
      <c r="I18" s="62">
        <v>0</v>
      </c>
      <c r="J18" s="62">
        <v>0.5</v>
      </c>
      <c r="K18" s="62">
        <v>0.5</v>
      </c>
      <c r="L18" s="62">
        <f t="shared" si="0"/>
        <v>1</v>
      </c>
      <c r="M18" s="30"/>
      <c r="N18" s="30"/>
      <c r="O18" s="30"/>
      <c r="P18" s="62"/>
      <c r="Q18" s="36"/>
      <c r="R18" s="49"/>
    </row>
    <row r="19" spans="1:18" ht="42">
      <c r="A19" s="16" t="s">
        <v>130</v>
      </c>
      <c r="B19" s="14">
        <v>11</v>
      </c>
      <c r="C19" s="53" t="s">
        <v>133</v>
      </c>
      <c r="D19" s="50" t="s">
        <v>134</v>
      </c>
      <c r="E19" s="11" t="s">
        <v>135</v>
      </c>
      <c r="F19" s="11" t="s">
        <v>136</v>
      </c>
      <c r="G19" s="11" t="s">
        <v>73</v>
      </c>
      <c r="H19" s="15" t="s">
        <v>70</v>
      </c>
      <c r="I19" s="62">
        <v>0</v>
      </c>
      <c r="J19" s="62">
        <v>0.5</v>
      </c>
      <c r="K19" s="62">
        <v>0.5</v>
      </c>
      <c r="L19" s="62">
        <f t="shared" si="0"/>
        <v>1</v>
      </c>
      <c r="M19" s="30"/>
      <c r="N19" s="30"/>
      <c r="O19" s="30"/>
      <c r="P19" s="62"/>
      <c r="Q19" s="36"/>
      <c r="R19" s="49"/>
    </row>
    <row r="20" spans="1:18" ht="42">
      <c r="A20" s="16" t="s">
        <v>130</v>
      </c>
      <c r="B20" s="14">
        <v>12</v>
      </c>
      <c r="C20" s="55" t="s">
        <v>137</v>
      </c>
      <c r="D20" s="50" t="s">
        <v>138</v>
      </c>
      <c r="E20" s="11" t="s">
        <v>139</v>
      </c>
      <c r="F20" s="11" t="s">
        <v>140</v>
      </c>
      <c r="G20" s="11" t="s">
        <v>41</v>
      </c>
      <c r="H20" s="15" t="s">
        <v>70</v>
      </c>
      <c r="I20" s="62">
        <v>0</v>
      </c>
      <c r="J20" s="62">
        <v>0.5</v>
      </c>
      <c r="K20" s="62">
        <v>0.5</v>
      </c>
      <c r="L20" s="62">
        <f t="shared" si="0"/>
        <v>1</v>
      </c>
      <c r="M20" s="30"/>
      <c r="N20" s="30"/>
      <c r="O20" s="30"/>
      <c r="P20" s="62"/>
      <c r="Q20" s="36"/>
      <c r="R20" s="49"/>
    </row>
    <row r="21" spans="1:18" ht="20.100000000000001" customHeight="1">
      <c r="M21" s="62" t="str">
        <f>IFERROR(+AVERAGE(M9:M20),"")</f>
        <v/>
      </c>
      <c r="N21" s="62" t="str">
        <f t="shared" ref="N21:O21" si="1">IFERROR(+AVERAGE(N9:N20),"")</f>
        <v/>
      </c>
      <c r="O21" s="62" t="str">
        <f t="shared" si="1"/>
        <v/>
      </c>
    </row>
  </sheetData>
  <mergeCells count="15">
    <mergeCell ref="A1:F1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M7:Q7"/>
    <mergeCell ref="R7:R8"/>
    <mergeCell ref="A2:A4"/>
    <mergeCell ref="B2:F4"/>
  </mergeCells>
  <phoneticPr fontId="6" type="noConversion"/>
  <conditionalFormatting sqref="Q9:Q20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Q9:Q20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B913-6997-440D-97AE-AB6B58A7734B}">
  <dimension ref="A1:R13"/>
  <sheetViews>
    <sheetView showGridLines="0" zoomScale="70" zoomScaleNormal="70" workbookViewId="0">
      <pane xSplit="4" ySplit="7" topLeftCell="E9" activePane="bottomRight" state="frozen"/>
      <selection pane="bottomRight" sqref="A1:A3"/>
      <selection pane="bottomLeft" activeCell="A8" sqref="A8"/>
      <selection pane="topRight" activeCell="E1" sqref="E1"/>
    </sheetView>
  </sheetViews>
  <sheetFormatPr defaultColWidth="10.85546875" defaultRowHeight="14.45"/>
  <cols>
    <col min="1" max="1" width="35" style="40" customWidth="1"/>
    <col min="2" max="2" width="8.7109375" style="40" customWidth="1"/>
    <col min="3" max="3" width="33.5703125" style="40" customWidth="1"/>
    <col min="4" max="4" width="29.5703125" style="40" customWidth="1"/>
    <col min="5" max="5" width="16.42578125" style="40" bestFit="1" customWidth="1"/>
    <col min="6" max="6" width="13.140625" style="40" bestFit="1" customWidth="1"/>
    <col min="7" max="7" width="18.85546875" style="40" customWidth="1"/>
    <col min="8" max="8" width="22.85546875" style="40" bestFit="1" customWidth="1"/>
    <col min="9" max="11" width="10.85546875" style="40"/>
    <col min="12" max="12" width="15.85546875" style="40" customWidth="1"/>
    <col min="13" max="15" width="10.85546875" style="40"/>
    <col min="16" max="16" width="17.42578125" style="40" customWidth="1"/>
    <col min="17" max="17" width="10.85546875" style="40"/>
    <col min="18" max="18" width="14" style="40" customWidth="1"/>
    <col min="19" max="16384" width="10.85546875" style="40"/>
  </cols>
  <sheetData>
    <row r="1" spans="1:18" customFormat="1" ht="30" customHeight="1">
      <c r="A1" s="68"/>
      <c r="B1" s="82" t="s">
        <v>0</v>
      </c>
      <c r="C1" s="83"/>
      <c r="D1" s="83"/>
      <c r="E1" s="83"/>
      <c r="F1" s="84"/>
      <c r="G1" s="18" t="s">
        <v>2</v>
      </c>
      <c r="H1" s="18"/>
      <c r="I1" s="28"/>
      <c r="J1" s="28"/>
      <c r="K1" s="28"/>
      <c r="L1" s="28"/>
      <c r="M1" s="28"/>
      <c r="N1" s="28"/>
      <c r="O1" s="28"/>
      <c r="P1" s="28"/>
      <c r="Q1" s="35"/>
      <c r="R1" s="32"/>
    </row>
    <row r="2" spans="1:18" customFormat="1" ht="30" customHeight="1">
      <c r="A2" s="68"/>
      <c r="B2" s="85"/>
      <c r="C2" s="67"/>
      <c r="D2" s="67"/>
      <c r="E2" s="67"/>
      <c r="F2" s="86"/>
      <c r="G2" s="18" t="s">
        <v>3</v>
      </c>
      <c r="H2" s="18">
        <v>2</v>
      </c>
      <c r="I2" s="28"/>
      <c r="J2" s="28"/>
      <c r="K2" s="28"/>
      <c r="L2" s="28"/>
      <c r="M2" s="28"/>
      <c r="N2" s="28"/>
      <c r="O2" s="28"/>
      <c r="P2" s="28"/>
      <c r="Q2" s="35"/>
      <c r="R2" s="32"/>
    </row>
    <row r="3" spans="1:18" customFormat="1" ht="30" customHeight="1">
      <c r="A3" s="69"/>
      <c r="B3" s="87"/>
      <c r="C3" s="88"/>
      <c r="D3" s="88"/>
      <c r="E3" s="88"/>
      <c r="F3" s="89"/>
      <c r="G3" s="18" t="s">
        <v>4</v>
      </c>
      <c r="H3" s="19">
        <v>44658</v>
      </c>
      <c r="I3" s="28"/>
      <c r="J3" s="28"/>
      <c r="K3" s="28"/>
      <c r="L3" s="28"/>
      <c r="M3" s="28"/>
      <c r="N3" s="28"/>
      <c r="O3" s="28"/>
      <c r="P3" s="28"/>
      <c r="Q3" s="35"/>
      <c r="R3" s="32"/>
    </row>
    <row r="4" spans="1:18" ht="23.1" customHeight="1">
      <c r="A4" s="41"/>
      <c r="B4" s="42"/>
      <c r="C4" s="42"/>
      <c r="D4" s="42"/>
      <c r="E4" s="42"/>
      <c r="F4" s="42"/>
      <c r="G4" s="43"/>
      <c r="H4" s="44"/>
      <c r="I4" s="45"/>
      <c r="J4" s="45"/>
      <c r="K4" s="45"/>
      <c r="L4" s="45"/>
      <c r="M4" s="45"/>
      <c r="N4" s="45"/>
      <c r="O4" s="45"/>
      <c r="P4" s="45"/>
      <c r="Q4" s="46"/>
      <c r="R4" s="47"/>
    </row>
    <row r="5" spans="1:18" s="48" customFormat="1" ht="30" customHeight="1">
      <c r="A5" s="99" t="s">
        <v>141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s="48" customFormat="1" ht="30" customHeight="1">
      <c r="A6" s="90" t="s">
        <v>20</v>
      </c>
      <c r="B6" s="90" t="s">
        <v>21</v>
      </c>
      <c r="C6" s="90" t="s">
        <v>22</v>
      </c>
      <c r="D6" s="90" t="s">
        <v>23</v>
      </c>
      <c r="E6" s="90" t="s">
        <v>24</v>
      </c>
      <c r="F6" s="90" t="s">
        <v>25</v>
      </c>
      <c r="G6" s="90" t="s">
        <v>26</v>
      </c>
      <c r="H6" s="90" t="s">
        <v>27</v>
      </c>
      <c r="I6" s="93" t="s">
        <v>28</v>
      </c>
      <c r="J6" s="94"/>
      <c r="K6" s="94"/>
      <c r="L6" s="95"/>
      <c r="M6" s="96" t="s">
        <v>29</v>
      </c>
      <c r="N6" s="97"/>
      <c r="O6" s="97"/>
      <c r="P6" s="97"/>
      <c r="Q6" s="98"/>
      <c r="R6" s="92" t="s">
        <v>30</v>
      </c>
    </row>
    <row r="7" spans="1:18" ht="36.75" customHeight="1">
      <c r="A7" s="91"/>
      <c r="B7" s="91"/>
      <c r="C7" s="91"/>
      <c r="D7" s="91"/>
      <c r="E7" s="91"/>
      <c r="F7" s="91"/>
      <c r="G7" s="91"/>
      <c r="H7" s="91"/>
      <c r="I7" s="29" t="s">
        <v>31</v>
      </c>
      <c r="J7" s="29" t="s">
        <v>32</v>
      </c>
      <c r="K7" s="29" t="s">
        <v>33</v>
      </c>
      <c r="L7" s="29" t="s">
        <v>34</v>
      </c>
      <c r="M7" s="38" t="s">
        <v>31</v>
      </c>
      <c r="N7" s="38" t="s">
        <v>32</v>
      </c>
      <c r="O7" s="38" t="s">
        <v>33</v>
      </c>
      <c r="P7" s="38" t="s">
        <v>34</v>
      </c>
      <c r="Q7" s="39" t="s">
        <v>35</v>
      </c>
      <c r="R7" s="92"/>
    </row>
    <row r="8" spans="1:18" ht="51.95" customHeight="1">
      <c r="A8" s="13" t="s">
        <v>142</v>
      </c>
      <c r="B8" s="14">
        <v>1</v>
      </c>
      <c r="C8" s="17" t="s">
        <v>143</v>
      </c>
      <c r="D8" s="6" t="s">
        <v>83</v>
      </c>
      <c r="E8" s="11" t="s">
        <v>68</v>
      </c>
      <c r="F8" s="11" t="s">
        <v>69</v>
      </c>
      <c r="G8" s="11" t="s">
        <v>41</v>
      </c>
      <c r="H8" s="15" t="s">
        <v>144</v>
      </c>
      <c r="I8" s="62">
        <v>0</v>
      </c>
      <c r="J8" s="62">
        <v>0.5</v>
      </c>
      <c r="K8" s="62">
        <v>0.5</v>
      </c>
      <c r="L8" s="62">
        <f>SUM(I8:K8)</f>
        <v>1</v>
      </c>
      <c r="M8" s="30"/>
      <c r="N8" s="30"/>
      <c r="O8" s="30"/>
      <c r="P8" s="62"/>
      <c r="Q8" s="36"/>
      <c r="R8" s="49"/>
    </row>
    <row r="9" spans="1:18" ht="50.25" customHeight="1">
      <c r="A9" s="13" t="s">
        <v>142</v>
      </c>
      <c r="B9" s="14">
        <v>2</v>
      </c>
      <c r="C9" s="17" t="s">
        <v>145</v>
      </c>
      <c r="D9" s="6" t="s">
        <v>146</v>
      </c>
      <c r="E9" s="11" t="s">
        <v>45</v>
      </c>
      <c r="F9" s="11" t="s">
        <v>40</v>
      </c>
      <c r="G9" s="11" t="s">
        <v>61</v>
      </c>
      <c r="H9" s="15" t="s">
        <v>70</v>
      </c>
      <c r="I9" s="62">
        <v>0.33300000000000002</v>
      </c>
      <c r="J9" s="62">
        <v>0.33300000000000002</v>
      </c>
      <c r="K9" s="62">
        <v>0.33300000000000002</v>
      </c>
      <c r="L9" s="62">
        <f t="shared" ref="L9:L12" si="0">SUM(I9:K9)</f>
        <v>0.99900000000000011</v>
      </c>
      <c r="M9" s="30"/>
      <c r="N9" s="30"/>
      <c r="O9" s="30"/>
      <c r="P9" s="62"/>
      <c r="Q9" s="36"/>
      <c r="R9" s="49"/>
    </row>
    <row r="10" spans="1:18" ht="56.25" customHeight="1">
      <c r="A10" s="16" t="s">
        <v>142</v>
      </c>
      <c r="B10" s="14">
        <v>4</v>
      </c>
      <c r="C10" s="17" t="s">
        <v>147</v>
      </c>
      <c r="D10" s="50" t="s">
        <v>148</v>
      </c>
      <c r="E10" s="11" t="s">
        <v>45</v>
      </c>
      <c r="F10" s="11" t="s">
        <v>40</v>
      </c>
      <c r="G10" s="11" t="s">
        <v>149</v>
      </c>
      <c r="H10" s="15" t="s">
        <v>70</v>
      </c>
      <c r="I10" s="62">
        <v>0.33300000000000002</v>
      </c>
      <c r="J10" s="62">
        <v>0.33300000000000002</v>
      </c>
      <c r="K10" s="62">
        <v>0.33300000000000002</v>
      </c>
      <c r="L10" s="62">
        <f t="shared" si="0"/>
        <v>0.99900000000000011</v>
      </c>
      <c r="M10" s="30"/>
      <c r="N10" s="30"/>
      <c r="O10" s="30"/>
      <c r="P10" s="62"/>
      <c r="Q10" s="36"/>
      <c r="R10" s="49"/>
    </row>
    <row r="11" spans="1:18" ht="42">
      <c r="A11" s="16" t="s">
        <v>142</v>
      </c>
      <c r="B11" s="14">
        <v>5</v>
      </c>
      <c r="C11" s="17" t="s">
        <v>150</v>
      </c>
      <c r="D11" s="17" t="s">
        <v>151</v>
      </c>
      <c r="E11" s="11" t="s">
        <v>45</v>
      </c>
      <c r="F11" s="11" t="s">
        <v>40</v>
      </c>
      <c r="G11" s="11" t="s">
        <v>41</v>
      </c>
      <c r="H11" s="15" t="s">
        <v>144</v>
      </c>
      <c r="I11" s="62">
        <v>0.33300000000000002</v>
      </c>
      <c r="J11" s="62">
        <v>0.33300000000000002</v>
      </c>
      <c r="K11" s="62">
        <v>0.33300000000000002</v>
      </c>
      <c r="L11" s="62">
        <f t="shared" si="0"/>
        <v>0.99900000000000011</v>
      </c>
      <c r="M11" s="30"/>
      <c r="N11" s="30"/>
      <c r="O11" s="30"/>
      <c r="P11" s="62"/>
      <c r="Q11" s="36"/>
      <c r="R11" s="49"/>
    </row>
    <row r="12" spans="1:18" ht="46.5">
      <c r="A12" s="13" t="s">
        <v>142</v>
      </c>
      <c r="B12" s="14">
        <v>6</v>
      </c>
      <c r="C12" s="17" t="s">
        <v>152</v>
      </c>
      <c r="D12" s="51" t="s">
        <v>153</v>
      </c>
      <c r="E12" s="11" t="s">
        <v>45</v>
      </c>
      <c r="F12" s="11" t="s">
        <v>40</v>
      </c>
      <c r="G12" s="10" t="s">
        <v>41</v>
      </c>
      <c r="H12" s="15" t="s">
        <v>144</v>
      </c>
      <c r="I12" s="62">
        <v>0.33300000000000002</v>
      </c>
      <c r="J12" s="62">
        <v>0.33300000000000002</v>
      </c>
      <c r="K12" s="62">
        <v>0.33300000000000002</v>
      </c>
      <c r="L12" s="62">
        <f t="shared" si="0"/>
        <v>0.99900000000000011</v>
      </c>
      <c r="M12" s="30"/>
      <c r="N12" s="30"/>
      <c r="O12" s="30"/>
      <c r="P12" s="62"/>
      <c r="Q12" s="36"/>
      <c r="R12" s="49"/>
    </row>
    <row r="13" spans="1:18" ht="20.100000000000001" customHeight="1">
      <c r="M13" s="62" t="str">
        <f>IFERROR(+AVERAGE(M8:M12),"")</f>
        <v/>
      </c>
      <c r="N13" s="62" t="str">
        <f t="shared" ref="N13:O13" si="1">IFERROR(+AVERAGE(N8:N12),"")</f>
        <v/>
      </c>
      <c r="O13" s="62" t="str">
        <f t="shared" si="1"/>
        <v/>
      </c>
    </row>
  </sheetData>
  <mergeCells count="14">
    <mergeCell ref="A1:A3"/>
    <mergeCell ref="B1:F3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Q6"/>
    <mergeCell ref="R6:R7"/>
  </mergeCells>
  <phoneticPr fontId="6" type="noConversion"/>
  <conditionalFormatting sqref="Q8:Q1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Q8:Q12">
    <cfRule type="iconSet" priority="1">
      <iconSet iconSet="3Symbols">
        <cfvo type="percent" val="0"/>
        <cfvo type="percent" val="33"/>
        <cfvo type="percent" val="67"/>
      </iconSet>
    </cfRule>
  </conditionalFormatting>
  <pageMargins left="1.2649999999999999" right="0.7" top="0.75" bottom="0.75" header="0.3" footer="0.3"/>
  <pageSetup paperSize="9" scale="9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1086F-4591-4FA4-AEA3-2E264C0D5E65}">
  <dimension ref="A1:R9"/>
  <sheetViews>
    <sheetView showGridLines="0" zoomScale="70" zoomScaleNormal="70" workbookViewId="0">
      <pane xSplit="4" ySplit="7" topLeftCell="H8" activePane="bottomRight" state="frozen"/>
      <selection pane="bottomRight" sqref="A1:A3"/>
      <selection pane="bottomLeft" activeCell="A8" sqref="A8"/>
      <selection pane="topRight" activeCell="E1" sqref="E1"/>
    </sheetView>
  </sheetViews>
  <sheetFormatPr defaultColWidth="10.85546875" defaultRowHeight="14.45"/>
  <cols>
    <col min="1" max="1" width="34.28515625" style="40" customWidth="1"/>
    <col min="2" max="2" width="10" style="40" customWidth="1"/>
    <col min="3" max="3" width="30.5703125" style="40" customWidth="1"/>
    <col min="4" max="4" width="29.140625" style="40" customWidth="1"/>
    <col min="5" max="5" width="16.42578125" style="40" bestFit="1" customWidth="1"/>
    <col min="6" max="6" width="13.140625" style="40" bestFit="1" customWidth="1"/>
    <col min="7" max="7" width="18.85546875" style="40" customWidth="1"/>
    <col min="8" max="8" width="22.85546875" style="40" bestFit="1" customWidth="1"/>
    <col min="9" max="11" width="10.85546875" style="40"/>
    <col min="12" max="12" width="17.28515625" style="40" customWidth="1"/>
    <col min="13" max="15" width="10.85546875" style="40"/>
    <col min="16" max="16" width="16" style="40" customWidth="1"/>
    <col min="17" max="17" width="10.85546875" style="40"/>
    <col min="18" max="18" width="15.7109375" style="40" customWidth="1"/>
    <col min="19" max="16384" width="10.85546875" style="40"/>
  </cols>
  <sheetData>
    <row r="1" spans="1:18" customFormat="1" ht="30" customHeight="1">
      <c r="A1" s="68"/>
      <c r="B1" s="82" t="s">
        <v>0</v>
      </c>
      <c r="C1" s="83"/>
      <c r="D1" s="83"/>
      <c r="E1" s="83"/>
      <c r="F1" s="84"/>
      <c r="G1" s="18" t="s">
        <v>2</v>
      </c>
      <c r="H1" s="18"/>
      <c r="I1" s="28"/>
      <c r="J1" s="28"/>
      <c r="K1" s="28"/>
      <c r="L1" s="28"/>
      <c r="M1" s="28"/>
      <c r="N1" s="28"/>
      <c r="O1" s="28"/>
      <c r="P1" s="28"/>
      <c r="Q1" s="35"/>
      <c r="R1" s="32"/>
    </row>
    <row r="2" spans="1:18" customFormat="1" ht="30" customHeight="1">
      <c r="A2" s="68"/>
      <c r="B2" s="85"/>
      <c r="C2" s="67"/>
      <c r="D2" s="67"/>
      <c r="E2" s="67"/>
      <c r="F2" s="86"/>
      <c r="G2" s="18" t="s">
        <v>3</v>
      </c>
      <c r="H2" s="18">
        <v>2</v>
      </c>
      <c r="I2" s="28"/>
      <c r="J2" s="28"/>
      <c r="K2" s="28"/>
      <c r="L2" s="28"/>
      <c r="M2" s="28"/>
      <c r="N2" s="28"/>
      <c r="O2" s="28"/>
      <c r="P2" s="28"/>
      <c r="Q2" s="35"/>
      <c r="R2" s="32"/>
    </row>
    <row r="3" spans="1:18" customFormat="1" ht="30" customHeight="1">
      <c r="A3" s="69"/>
      <c r="B3" s="87"/>
      <c r="C3" s="88"/>
      <c r="D3" s="88"/>
      <c r="E3" s="88"/>
      <c r="F3" s="89"/>
      <c r="G3" s="18" t="s">
        <v>4</v>
      </c>
      <c r="H3" s="19">
        <v>44658</v>
      </c>
      <c r="I3" s="28"/>
      <c r="J3" s="28"/>
      <c r="K3" s="28"/>
      <c r="L3" s="28"/>
      <c r="M3" s="28"/>
      <c r="N3" s="28"/>
      <c r="O3" s="28"/>
      <c r="P3" s="28"/>
      <c r="Q3" s="35"/>
      <c r="R3" s="32"/>
    </row>
    <row r="4" spans="1:18" ht="23.1" customHeight="1">
      <c r="A4" s="41"/>
      <c r="B4" s="42"/>
      <c r="C4" s="42"/>
      <c r="D4" s="42"/>
      <c r="E4" s="42"/>
      <c r="F4" s="42"/>
      <c r="G4" s="43"/>
      <c r="H4" s="44"/>
      <c r="I4" s="45"/>
      <c r="J4" s="45"/>
      <c r="K4" s="45"/>
      <c r="L4" s="45"/>
      <c r="M4" s="45"/>
      <c r="N4" s="45"/>
      <c r="O4" s="45"/>
      <c r="P4" s="45"/>
      <c r="Q4" s="46"/>
      <c r="R4" s="47"/>
    </row>
    <row r="5" spans="1:18" s="48" customFormat="1" ht="30" customHeight="1">
      <c r="A5" s="99" t="s">
        <v>154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s="48" customFormat="1" ht="30" customHeight="1">
      <c r="A6" s="90" t="s">
        <v>20</v>
      </c>
      <c r="B6" s="90" t="s">
        <v>21</v>
      </c>
      <c r="C6" s="90" t="s">
        <v>22</v>
      </c>
      <c r="D6" s="90" t="s">
        <v>23</v>
      </c>
      <c r="E6" s="90" t="s">
        <v>24</v>
      </c>
      <c r="F6" s="90" t="s">
        <v>25</v>
      </c>
      <c r="G6" s="90" t="s">
        <v>26</v>
      </c>
      <c r="H6" s="90" t="s">
        <v>27</v>
      </c>
      <c r="I6" s="93" t="s">
        <v>28</v>
      </c>
      <c r="J6" s="94"/>
      <c r="K6" s="94"/>
      <c r="L6" s="95"/>
      <c r="M6" s="96" t="s">
        <v>29</v>
      </c>
      <c r="N6" s="97"/>
      <c r="O6" s="97"/>
      <c r="P6" s="97"/>
      <c r="Q6" s="98"/>
      <c r="R6" s="92" t="s">
        <v>30</v>
      </c>
    </row>
    <row r="7" spans="1:18" ht="36.75" customHeight="1">
      <c r="A7" s="91"/>
      <c r="B7" s="91"/>
      <c r="C7" s="91"/>
      <c r="D7" s="91"/>
      <c r="E7" s="91"/>
      <c r="F7" s="91"/>
      <c r="G7" s="91"/>
      <c r="H7" s="91"/>
      <c r="I7" s="29" t="s">
        <v>31</v>
      </c>
      <c r="J7" s="29" t="s">
        <v>32</v>
      </c>
      <c r="K7" s="29" t="s">
        <v>33</v>
      </c>
      <c r="L7" s="29" t="s">
        <v>34</v>
      </c>
      <c r="M7" s="38" t="s">
        <v>31</v>
      </c>
      <c r="N7" s="38" t="s">
        <v>32</v>
      </c>
      <c r="O7" s="38" t="s">
        <v>33</v>
      </c>
      <c r="P7" s="38" t="s">
        <v>34</v>
      </c>
      <c r="Q7" s="39" t="s">
        <v>35</v>
      </c>
      <c r="R7" s="92"/>
    </row>
    <row r="8" spans="1:18" ht="42">
      <c r="A8" s="13" t="s">
        <v>142</v>
      </c>
      <c r="B8" s="14">
        <v>1</v>
      </c>
      <c r="C8" s="5" t="s">
        <v>155</v>
      </c>
      <c r="D8" s="5" t="s">
        <v>156</v>
      </c>
      <c r="E8" s="11" t="s">
        <v>39</v>
      </c>
      <c r="F8" s="11" t="s">
        <v>40</v>
      </c>
      <c r="G8" s="11" t="s">
        <v>41</v>
      </c>
      <c r="H8" s="15" t="s">
        <v>157</v>
      </c>
      <c r="I8" s="62">
        <v>0</v>
      </c>
      <c r="J8" s="62">
        <v>0.6</v>
      </c>
      <c r="K8" s="62">
        <v>0.4</v>
      </c>
      <c r="L8" s="62">
        <f>SUM(I8:K8)</f>
        <v>1</v>
      </c>
      <c r="M8" s="30"/>
      <c r="N8" s="30"/>
      <c r="O8" s="30"/>
      <c r="P8" s="62"/>
      <c r="Q8" s="36"/>
      <c r="R8" s="49"/>
    </row>
    <row r="9" spans="1:18">
      <c r="M9" s="62" t="str">
        <f>IFERROR(+AVERAGE(M8),"")</f>
        <v/>
      </c>
      <c r="N9" s="62" t="str">
        <f t="shared" ref="N9:O9" si="0">IFERROR(+AVERAGE(N8),"")</f>
        <v/>
      </c>
      <c r="O9" s="62" t="str">
        <f t="shared" si="0"/>
        <v/>
      </c>
    </row>
  </sheetData>
  <mergeCells count="14">
    <mergeCell ref="A1:A3"/>
    <mergeCell ref="B1:F3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Q6"/>
    <mergeCell ref="R6:R7"/>
  </mergeCells>
  <conditionalFormatting sqref="Q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Q8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veedor xmlns="d6086183-30b8-40da-bade-d808c7aea602" xsi:nil="true"/>
    <vbdm xmlns="d6086183-30b8-40da-bade-d808c7aea602" xsi:nil="true"/>
    <_x0075_j54 xmlns="d6086183-30b8-40da-bade-d808c7aea602" xsi:nil="true"/>
    <_x0070_z04 xmlns="d6086183-30b8-40da-bade-d808c7aea602" xsi:nil="true"/>
    <TaxCatchAll xmlns="731fd8d5-08ea-40fa-ba7c-6b9c63fd4b5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650265ACDFFE459C55613E4F70CF57" ma:contentTypeVersion="22" ma:contentTypeDescription="Crear nuevo documento." ma:contentTypeScope="" ma:versionID="dafc133074d45d9f3fcce2ec37267e24">
  <xsd:schema xmlns:xsd="http://www.w3.org/2001/XMLSchema" xmlns:xs="http://www.w3.org/2001/XMLSchema" xmlns:p="http://schemas.microsoft.com/office/2006/metadata/properties" xmlns:ns2="d6086183-30b8-40da-bade-d808c7aea602" xmlns:ns3="731fd8d5-08ea-40fa-ba7c-6b9c63fd4b5d" targetNamespace="http://schemas.microsoft.com/office/2006/metadata/properties" ma:root="true" ma:fieldsID="acbf37701b8866de346fe0d66277d323" ns2:_="" ns3:_="">
    <xsd:import namespace="d6086183-30b8-40da-bade-d808c7aea602"/>
    <xsd:import namespace="731fd8d5-08ea-40fa-ba7c-6b9c63fd4b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Proveedor" minOccurs="0"/>
                <xsd:element ref="ns2:_x0070_z04" minOccurs="0"/>
                <xsd:element ref="ns2:_x0075_j54" minOccurs="0"/>
                <xsd:element ref="ns2:vbdm" minOccurs="0"/>
                <xsd:element ref="ns2:MediaLengthInSeconds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86183-30b8-40da-bade-d808c7aea6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veedor" ma:index="20" nillable="true" ma:displayName="Proveedor" ma:format="Dropdown" ma:internalName="Proveedor">
      <xsd:simpleType>
        <xsd:restriction base="dms:Text">
          <xsd:maxLength value="255"/>
        </xsd:restriction>
      </xsd:simpleType>
    </xsd:element>
    <xsd:element name="_x0070_z04" ma:index="21" nillable="true" ma:displayName="Texto" ma:internalName="_x0070_z04">
      <xsd:simpleType>
        <xsd:restriction base="dms:Text"/>
      </xsd:simpleType>
    </xsd:element>
    <xsd:element name="_x0075_j54" ma:index="22" nillable="true" ma:displayName="PERIODO" ma:internalName="_x0075_j54">
      <xsd:simpleType>
        <xsd:restriction base="dms:Text"/>
      </xsd:simpleType>
    </xsd:element>
    <xsd:element name="vbdm" ma:index="23" nillable="true" ma:displayName="Periodo" ma:internalName="vbdm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fd8d5-08ea-40fa-ba7c-6b9c63fd4b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473b7b9-2770-4e29-98f4-2a526a1d1011}" ma:internalName="TaxCatchAll" ma:showField="CatchAllData" ma:web="731fd8d5-08ea-40fa-ba7c-6b9c63fd4b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53C0FC-15F6-477D-A32B-B51AF9F56422}"/>
</file>

<file path=customXml/itemProps2.xml><?xml version="1.0" encoding="utf-8"?>
<ds:datastoreItem xmlns:ds="http://schemas.openxmlformats.org/officeDocument/2006/customXml" ds:itemID="{264463C0-348D-43B7-8D9D-7A09FCFCB882}"/>
</file>

<file path=customXml/itemProps3.xml><?xml version="1.0" encoding="utf-8"?>
<ds:datastoreItem xmlns:ds="http://schemas.openxmlformats.org/officeDocument/2006/customXml" ds:itemID="{369931FE-53DE-422A-8B1B-E53A5A293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Caja1</dc:creator>
  <cp:keywords/>
  <dc:description/>
  <cp:lastModifiedBy/>
  <cp:revision/>
  <dcterms:created xsi:type="dcterms:W3CDTF">2022-04-08T10:17:31Z</dcterms:created>
  <dcterms:modified xsi:type="dcterms:W3CDTF">2022-07-09T14:32:04Z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0x0101004D650265ACDFFE459C55613E4F70CF57</vt:lpwstr>
  </property>
</Properties>
</file>