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ondom-my.sharepoint.com/personal/nelsi_quintero_fonvalmed_gov_co/Documents/01 INFORMES MENSUALES NELSI/05 NOVIEMBRE/"/>
    </mc:Choice>
  </mc:AlternateContent>
  <xr:revisionPtr revIDLastSave="0" documentId="10_ncr:10000_{3F75C483-3879-4C58-AB5D-65FDFD576631}" xr6:coauthVersionLast="47" xr6:coauthVersionMax="47" xr10:uidLastSave="{00000000-0000-0000-0000-000000000000}"/>
  <bookViews>
    <workbookView xWindow="-110" yWindow="-110" windowWidth="19420" windowHeight="10420" tabRatio="557" xr2:uid="{00000000-000D-0000-FFFF-FFFF00000000}"/>
  </bookViews>
  <sheets>
    <sheet name="BD Matriz Contratacion 2023" sheetId="22" r:id="rId1"/>
  </sheets>
  <definedNames>
    <definedName name="_xlnm.Print_Area" localSheetId="0">'BD Matriz Contratacion 2023'!$A$1:$N$2</definedName>
    <definedName name="incBuyerDossierDetaillnkRequestReference" localSheetId="0">'BD Matriz Contratacion 2023'!#REF!</definedName>
    <definedName name="incBuyerDossierDetaillnkRequestReferen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48" i="22" l="1"/>
  <c r="AL248" i="22" s="1"/>
  <c r="AM248" i="22" s="1"/>
  <c r="AK247" i="22"/>
  <c r="AL247" i="22" s="1"/>
  <c r="AM247" i="22" s="1"/>
  <c r="AK246" i="22"/>
  <c r="AL246" i="22" s="1"/>
  <c r="AM246" i="22" s="1"/>
  <c r="AK245" i="22"/>
  <c r="AL245" i="22" s="1"/>
  <c r="AM245" i="22" s="1"/>
  <c r="AK244" i="22"/>
  <c r="AL244" i="22" s="1"/>
  <c r="AM244" i="22" s="1"/>
  <c r="AK243" i="22"/>
  <c r="AL243" i="22" s="1"/>
  <c r="AM243" i="22" s="1"/>
  <c r="AK242" i="22"/>
  <c r="AL242" i="22" s="1"/>
  <c r="AM242" i="22" s="1"/>
  <c r="AK241" i="22"/>
  <c r="AL241" i="22" s="1"/>
  <c r="AM241" i="22" s="1"/>
  <c r="AK240" i="22"/>
  <c r="AL240" i="22" s="1"/>
  <c r="AM240" i="22" s="1"/>
  <c r="AK239" i="22"/>
  <c r="AL239" i="22" s="1"/>
  <c r="AM239" i="22" s="1"/>
  <c r="AK238" i="22"/>
  <c r="AL238" i="22" s="1"/>
  <c r="AM238" i="22" s="1"/>
  <c r="AK237" i="22"/>
  <c r="AL237" i="22" s="1"/>
  <c r="AM237" i="22" s="1"/>
  <c r="AK235" i="22"/>
  <c r="AL235" i="22" s="1"/>
  <c r="AM235" i="22" s="1"/>
  <c r="AK236" i="22"/>
  <c r="AL236" i="22" s="1"/>
  <c r="AM236" i="22" s="1"/>
  <c r="AK234" i="22"/>
  <c r="AL234" i="22" s="1"/>
  <c r="AM234" i="22" s="1"/>
  <c r="AK233" i="22"/>
  <c r="AL233" i="22" s="1"/>
  <c r="AM233" i="22" s="1"/>
  <c r="AK227" i="22" l="1"/>
  <c r="AL227" i="22" s="1"/>
  <c r="AM227" i="22" s="1"/>
  <c r="AK228" i="22"/>
  <c r="AL228" i="22" s="1"/>
  <c r="AM228" i="22" s="1"/>
  <c r="AK229" i="22"/>
  <c r="AL229" i="22" s="1"/>
  <c r="AM229" i="22" s="1"/>
  <c r="AK230" i="22"/>
  <c r="AL230" i="22" s="1"/>
  <c r="AM230" i="22" s="1"/>
  <c r="AK231" i="22"/>
  <c r="AL231" i="22" s="1"/>
  <c r="AM231" i="22" s="1"/>
  <c r="AK232" i="22"/>
  <c r="AL232" i="22" s="1"/>
  <c r="AM232" i="22" s="1"/>
  <c r="AK226" i="22"/>
  <c r="AL226" i="22" s="1"/>
  <c r="AM226" i="22" s="1"/>
  <c r="AK225" i="22"/>
  <c r="AL225" i="22" s="1"/>
  <c r="AM225" i="22" s="1"/>
  <c r="AK224" i="22"/>
  <c r="AL224" i="22" s="1"/>
  <c r="AM224" i="22" s="1"/>
  <c r="AK223" i="22"/>
  <c r="AL223" i="22" s="1"/>
  <c r="AM223" i="22" s="1"/>
  <c r="AK222" i="22"/>
  <c r="AL222" i="22" s="1"/>
  <c r="AM222" i="22" s="1"/>
  <c r="AK221" i="22"/>
  <c r="AL221" i="22" s="1"/>
  <c r="AM221" i="22" s="1"/>
  <c r="AK220" i="22"/>
  <c r="AL220" i="22" s="1"/>
  <c r="AM220" i="22" s="1"/>
  <c r="AK219" i="22"/>
  <c r="AL219" i="22" s="1"/>
  <c r="AM219" i="22" s="1"/>
  <c r="AK218" i="22"/>
  <c r="AL218" i="22" s="1"/>
  <c r="AM218" i="22" s="1"/>
  <c r="AK217" i="22"/>
  <c r="AL217" i="22" s="1"/>
  <c r="AM217" i="22" s="1"/>
  <c r="AK216" i="22"/>
  <c r="AL216" i="22" s="1"/>
  <c r="AM216" i="22" s="1"/>
  <c r="AK215" i="22"/>
  <c r="AL215" i="22" s="1"/>
  <c r="AM215" i="22" s="1"/>
  <c r="AK214" i="22"/>
  <c r="AL214" i="22" s="1"/>
  <c r="AM214" i="22" s="1"/>
  <c r="AK213" i="22"/>
  <c r="AL213" i="22" s="1"/>
  <c r="AM213" i="22" s="1"/>
  <c r="AK212" i="22"/>
  <c r="AL212" i="22" s="1"/>
  <c r="AM212" i="22" s="1"/>
  <c r="AK211" i="22"/>
  <c r="AL211" i="22" s="1"/>
  <c r="AM211" i="22" s="1"/>
  <c r="AK210" i="22"/>
  <c r="AL210" i="22" s="1"/>
  <c r="AM210" i="22" s="1"/>
  <c r="AK209" i="22"/>
  <c r="AL209" i="22" s="1"/>
  <c r="AM209" i="22" s="1"/>
  <c r="AK205" i="22" l="1"/>
  <c r="AL205" i="22" s="1"/>
  <c r="AM205" i="22" s="1"/>
  <c r="AK204" i="22"/>
  <c r="AL204" i="22" s="1"/>
  <c r="AM204" i="22" s="1"/>
  <c r="AK203" i="22"/>
  <c r="AL203" i="22" s="1"/>
  <c r="AM203" i="22" s="1"/>
  <c r="AK202" i="22"/>
  <c r="AL202" i="22" s="1"/>
  <c r="AM202" i="22" s="1"/>
  <c r="AK201" i="22"/>
  <c r="AL201" i="22" s="1"/>
  <c r="AM201" i="22" s="1"/>
  <c r="AK208" i="22"/>
  <c r="AL208" i="22" s="1"/>
  <c r="AM208" i="22" s="1"/>
  <c r="AK207" i="22"/>
  <c r="AL207" i="22" s="1"/>
  <c r="AM207" i="22" s="1"/>
  <c r="AK206" i="22"/>
  <c r="AL206" i="22" s="1"/>
  <c r="AM206" i="22" s="1"/>
  <c r="AK8" i="22"/>
  <c r="AL8" i="22" s="1"/>
  <c r="AM8" i="22" s="1"/>
  <c r="AK106" i="22"/>
  <c r="AL106" i="22" s="1"/>
  <c r="AM106" i="22" s="1"/>
  <c r="AK107" i="22"/>
  <c r="AL107" i="22" s="1"/>
  <c r="AM107" i="22" s="1"/>
  <c r="AK108" i="22"/>
  <c r="AL108" i="22" s="1"/>
  <c r="AM108" i="22" s="1"/>
  <c r="AK109" i="22"/>
  <c r="AL109" i="22" s="1"/>
  <c r="AM109" i="22" s="1"/>
  <c r="AK110" i="22"/>
  <c r="AL110" i="22" s="1"/>
  <c r="AM110" i="22" s="1"/>
  <c r="AK111" i="22"/>
  <c r="AL111" i="22" s="1"/>
  <c r="AM111" i="22" s="1"/>
  <c r="AK112" i="22"/>
  <c r="AL112" i="22" s="1"/>
  <c r="AM112" i="22" s="1"/>
  <c r="AK113" i="22"/>
  <c r="AL113" i="22" s="1"/>
  <c r="AM113" i="22" s="1"/>
  <c r="AK114" i="22"/>
  <c r="AL114" i="22" s="1"/>
  <c r="AM114" i="22" s="1"/>
  <c r="AK115" i="22"/>
  <c r="AL115" i="22" s="1"/>
  <c r="AM115" i="22" s="1"/>
  <c r="AK116" i="22"/>
  <c r="AL116" i="22" s="1"/>
  <c r="AM116" i="22" s="1"/>
  <c r="AK117" i="22"/>
  <c r="AL117" i="22" s="1"/>
  <c r="AM117" i="22" s="1"/>
  <c r="AK118" i="22"/>
  <c r="AL118" i="22" s="1"/>
  <c r="AM118" i="22" s="1"/>
  <c r="AK119" i="22"/>
  <c r="AL119" i="22" s="1"/>
  <c r="AM119" i="22" s="1"/>
  <c r="AK120" i="22"/>
  <c r="AL120" i="22" s="1"/>
  <c r="AM120" i="22" s="1"/>
  <c r="AK121" i="22"/>
  <c r="AL121" i="22" s="1"/>
  <c r="AM121" i="22" s="1"/>
  <c r="AK122" i="22"/>
  <c r="AL122" i="22" s="1"/>
  <c r="AM122" i="22" s="1"/>
  <c r="AK123" i="22"/>
  <c r="AL123" i="22" s="1"/>
  <c r="AM123" i="22" s="1"/>
  <c r="AK124" i="22"/>
  <c r="AL124" i="22" s="1"/>
  <c r="AM124" i="22" s="1"/>
  <c r="AK125" i="22"/>
  <c r="AL125" i="22" s="1"/>
  <c r="AM125" i="22" s="1"/>
  <c r="AK126" i="22"/>
  <c r="AL126" i="22" s="1"/>
  <c r="AM126" i="22" s="1"/>
  <c r="AK127" i="22"/>
  <c r="AL127" i="22" s="1"/>
  <c r="AM127" i="22" s="1"/>
  <c r="AK128" i="22"/>
  <c r="AL128" i="22" s="1"/>
  <c r="AM128" i="22" s="1"/>
  <c r="AK129" i="22"/>
  <c r="AL129" i="22" s="1"/>
  <c r="AM129" i="22" s="1"/>
  <c r="AK130" i="22"/>
  <c r="AK131" i="22"/>
  <c r="AK132" i="22"/>
  <c r="AL132" i="22" s="1"/>
  <c r="AM132" i="22" s="1"/>
  <c r="AK133" i="22"/>
  <c r="AL133" i="22" s="1"/>
  <c r="AM133" i="22" s="1"/>
  <c r="AK134" i="22"/>
  <c r="AL134" i="22" s="1"/>
  <c r="AM134" i="22" s="1"/>
  <c r="AK135" i="22"/>
  <c r="AL135" i="22" s="1"/>
  <c r="AM135" i="22" s="1"/>
  <c r="AK136" i="22"/>
  <c r="AL136" i="22" s="1"/>
  <c r="AM136" i="22" s="1"/>
  <c r="AK137" i="22"/>
  <c r="AL137" i="22" s="1"/>
  <c r="AM137" i="22" s="1"/>
  <c r="AL130" i="22"/>
  <c r="AM130" i="22" s="1"/>
  <c r="AL131" i="22"/>
  <c r="AM131" i="22" s="1"/>
  <c r="AK138" i="22"/>
  <c r="AK139" i="22"/>
  <c r="AL139" i="22" s="1"/>
  <c r="AM139" i="22" s="1"/>
  <c r="AK140" i="22"/>
  <c r="AL140" i="22" s="1"/>
  <c r="AM140" i="22" s="1"/>
  <c r="AK141" i="22"/>
  <c r="AL141" i="22" s="1"/>
  <c r="AM141" i="22" s="1"/>
  <c r="AK142" i="22"/>
  <c r="AL142" i="22" s="1"/>
  <c r="AM142" i="22" s="1"/>
  <c r="AK143" i="22"/>
  <c r="AL143" i="22" s="1"/>
  <c r="AM143" i="22" s="1"/>
  <c r="AK144" i="22"/>
  <c r="AL144" i="22" s="1"/>
  <c r="AM144" i="22" s="1"/>
  <c r="AK145" i="22"/>
  <c r="AL145" i="22" s="1"/>
  <c r="AM145" i="22" s="1"/>
  <c r="AL138" i="22"/>
  <c r="AM138" i="22" s="1"/>
  <c r="AK146" i="22"/>
  <c r="AL146" i="22" s="1"/>
  <c r="AM146" i="22" s="1"/>
  <c r="AK147" i="22"/>
  <c r="AL147" i="22" s="1"/>
  <c r="AM147" i="22" s="1"/>
  <c r="AK148" i="22"/>
  <c r="AL148" i="22" s="1"/>
  <c r="AM148" i="22" s="1"/>
  <c r="AK149" i="22"/>
  <c r="AL149" i="22" s="1"/>
  <c r="AM149" i="22" s="1"/>
  <c r="AK150" i="22"/>
  <c r="AL150" i="22" s="1"/>
  <c r="AM150" i="22" s="1"/>
  <c r="AK151" i="22"/>
  <c r="AL151" i="22" s="1"/>
  <c r="AM151" i="22" s="1"/>
  <c r="AK154" i="22" l="1"/>
  <c r="AL154" i="22" s="1"/>
  <c r="AM154" i="22" s="1"/>
  <c r="AK155" i="22"/>
  <c r="AL155" i="22" s="1"/>
  <c r="AM155" i="22" s="1"/>
  <c r="AK156" i="22"/>
  <c r="AL156" i="22" s="1"/>
  <c r="AM156" i="22" s="1"/>
  <c r="AK157" i="22"/>
  <c r="AL157" i="22" s="1"/>
  <c r="AM157" i="22" s="1"/>
  <c r="AK158" i="22"/>
  <c r="AL158" i="22" s="1"/>
  <c r="AM158" i="22" s="1"/>
  <c r="AK159" i="22"/>
  <c r="AL159" i="22" s="1"/>
  <c r="AM159" i="22" s="1"/>
  <c r="AK160" i="22"/>
  <c r="AL160" i="22" s="1"/>
  <c r="AM160" i="22" s="1"/>
  <c r="AK161" i="22"/>
  <c r="AL161" i="22" s="1"/>
  <c r="AM161" i="22" s="1"/>
  <c r="AK162" i="22"/>
  <c r="AL162" i="22" s="1"/>
  <c r="AM162" i="22" s="1"/>
  <c r="AK163" i="22"/>
  <c r="AL163" i="22" s="1"/>
  <c r="AM163" i="22" s="1"/>
  <c r="AK164" i="22"/>
  <c r="AL164" i="22" s="1"/>
  <c r="AM164" i="22" s="1"/>
  <c r="AK165" i="22"/>
  <c r="AL165" i="22" s="1"/>
  <c r="AM165" i="22" s="1"/>
  <c r="AK166" i="22"/>
  <c r="AL166" i="22" s="1"/>
  <c r="AM166" i="22" s="1"/>
  <c r="AK167" i="22"/>
  <c r="AL167" i="22" s="1"/>
  <c r="AM167" i="22" s="1"/>
  <c r="AK168" i="22"/>
  <c r="AL168" i="22" s="1"/>
  <c r="AM168" i="22" s="1"/>
  <c r="AK169" i="22"/>
  <c r="AL169" i="22" s="1"/>
  <c r="AM169" i="22" s="1"/>
  <c r="AK170" i="22"/>
  <c r="AL170" i="22" s="1"/>
  <c r="AM170" i="22" s="1"/>
  <c r="AK171" i="22"/>
  <c r="AL171" i="22" s="1"/>
  <c r="AM171" i="22" s="1"/>
  <c r="AK172" i="22"/>
  <c r="AL172" i="22" s="1"/>
  <c r="AM172" i="22" s="1"/>
  <c r="AK173" i="22"/>
  <c r="AL173" i="22" s="1"/>
  <c r="AM173" i="22" s="1"/>
  <c r="AK174" i="22"/>
  <c r="AL174" i="22" s="1"/>
  <c r="AM174" i="22" s="1"/>
  <c r="AK175" i="22"/>
  <c r="AL175" i="22" s="1"/>
  <c r="AM175" i="22" s="1"/>
  <c r="AK176" i="22"/>
  <c r="AL176" i="22" s="1"/>
  <c r="AM176" i="22" s="1"/>
  <c r="AK177" i="22"/>
  <c r="AL177" i="22" s="1"/>
  <c r="AM177" i="22" s="1"/>
  <c r="AK178" i="22"/>
  <c r="AL178" i="22" s="1"/>
  <c r="AM178" i="22" s="1"/>
  <c r="AK179" i="22"/>
  <c r="AL179" i="22" s="1"/>
  <c r="AM179" i="22" s="1"/>
  <c r="AK180" i="22"/>
  <c r="AL180" i="22" s="1"/>
  <c r="AM180" i="22" s="1"/>
  <c r="AK181" i="22"/>
  <c r="AL181" i="22" s="1"/>
  <c r="AM181" i="22" s="1"/>
  <c r="AK182" i="22"/>
  <c r="AL182" i="22" s="1"/>
  <c r="AM182" i="22" s="1"/>
  <c r="AK183" i="22"/>
  <c r="AL183" i="22" s="1"/>
  <c r="AM183" i="22" s="1"/>
  <c r="AK184" i="22"/>
  <c r="AL184" i="22" s="1"/>
  <c r="AM184" i="22" s="1"/>
  <c r="AK185" i="22"/>
  <c r="AL185" i="22" s="1"/>
  <c r="AM185" i="22" s="1"/>
  <c r="AK186" i="22"/>
  <c r="AL186" i="22" s="1"/>
  <c r="AM186" i="22" s="1"/>
  <c r="AK187" i="22"/>
  <c r="AL187" i="22" s="1"/>
  <c r="AM187" i="22" s="1"/>
  <c r="AK188" i="22"/>
  <c r="AL188" i="22" s="1"/>
  <c r="AM188" i="22" s="1"/>
  <c r="AK189" i="22"/>
  <c r="AL189" i="22" s="1"/>
  <c r="AM189" i="22" s="1"/>
  <c r="AK3" i="22"/>
  <c r="AL3" i="22" s="1"/>
  <c r="AM3" i="22" s="1"/>
  <c r="AK200" i="22"/>
  <c r="AL200" i="22" s="1"/>
  <c r="AM200" i="22" s="1"/>
  <c r="AK199" i="22"/>
  <c r="AL199" i="22" s="1"/>
  <c r="AM199" i="22" s="1"/>
  <c r="AK198" i="22"/>
  <c r="AL198" i="22" s="1"/>
  <c r="AM198" i="22" s="1"/>
  <c r="AK197" i="22"/>
  <c r="AL197" i="22" s="1"/>
  <c r="AM197" i="22" s="1"/>
  <c r="AK196" i="22"/>
  <c r="AL196" i="22" s="1"/>
  <c r="AM196" i="22" s="1"/>
  <c r="AK195" i="22"/>
  <c r="AL195" i="22" s="1"/>
  <c r="AM195" i="22" s="1"/>
  <c r="AK194" i="22"/>
  <c r="AL194" i="22" s="1"/>
  <c r="AM194" i="22" s="1"/>
  <c r="AK193" i="22"/>
  <c r="AL193" i="22" s="1"/>
  <c r="AM193" i="22" s="1"/>
  <c r="AK192" i="22"/>
  <c r="AL192" i="22" s="1"/>
  <c r="AM192" i="22" s="1"/>
  <c r="AK191" i="22"/>
  <c r="AL191" i="22" s="1"/>
  <c r="AM191" i="22" s="1"/>
  <c r="AK190" i="22"/>
  <c r="AL190" i="22" s="1"/>
  <c r="AM190" i="22" s="1"/>
  <c r="AK153" i="22"/>
  <c r="AL153" i="22" s="1"/>
  <c r="AM153" i="22" s="1"/>
  <c r="AK152" i="22"/>
  <c r="AL152" i="22" s="1"/>
  <c r="AM152" i="22" s="1"/>
  <c r="AK105" i="22"/>
  <c r="AL105" i="22" s="1"/>
  <c r="AM105" i="22" s="1"/>
  <c r="AK104" i="22"/>
  <c r="AL104" i="22" s="1"/>
  <c r="AM104" i="22" s="1"/>
  <c r="AK103" i="22"/>
  <c r="AL103" i="22" s="1"/>
  <c r="AM103" i="22" s="1"/>
  <c r="AK102" i="22"/>
  <c r="AL102" i="22" s="1"/>
  <c r="AM102" i="22" s="1"/>
  <c r="AK101" i="22"/>
  <c r="AL101" i="22" s="1"/>
  <c r="AM101" i="22" s="1"/>
  <c r="AK100" i="22"/>
  <c r="AL100" i="22" s="1"/>
  <c r="AM100" i="22" s="1"/>
  <c r="AK99" i="22"/>
  <c r="AL99" i="22" s="1"/>
  <c r="AM99" i="22" s="1"/>
  <c r="AK98" i="22"/>
  <c r="AL98" i="22" s="1"/>
  <c r="AM98" i="22" s="1"/>
  <c r="AK97" i="22"/>
  <c r="AL97" i="22" s="1"/>
  <c r="AM97" i="22" s="1"/>
  <c r="AK96" i="22"/>
  <c r="AL96" i="22" s="1"/>
  <c r="AM96" i="22" s="1"/>
  <c r="AK95" i="22"/>
  <c r="AL95" i="22" s="1"/>
  <c r="AM95" i="22" s="1"/>
  <c r="AK94" i="22"/>
  <c r="AL94" i="22" s="1"/>
  <c r="AM94" i="22" s="1"/>
  <c r="AK93" i="22"/>
  <c r="AL93" i="22" s="1"/>
  <c r="AM93" i="22" s="1"/>
  <c r="AK92" i="22"/>
  <c r="AL92" i="22" s="1"/>
  <c r="AM92" i="22" s="1"/>
  <c r="AK91" i="22"/>
  <c r="AL91" i="22" s="1"/>
  <c r="AM91" i="22" s="1"/>
  <c r="AK90" i="22"/>
  <c r="AL90" i="22" s="1"/>
  <c r="AM90" i="22" s="1"/>
  <c r="AK89" i="22"/>
  <c r="AL89" i="22" s="1"/>
  <c r="AM89" i="22" s="1"/>
  <c r="AK88" i="22"/>
  <c r="AL88" i="22" s="1"/>
  <c r="AM88" i="22" s="1"/>
  <c r="AK87" i="22"/>
  <c r="AL87" i="22" s="1"/>
  <c r="AM87" i="22" s="1"/>
  <c r="AK86" i="22"/>
  <c r="AL86" i="22" s="1"/>
  <c r="AM86" i="22" s="1"/>
  <c r="AK85" i="22"/>
  <c r="AL85" i="22" s="1"/>
  <c r="AM85" i="22" s="1"/>
  <c r="AK84" i="22"/>
  <c r="AL84" i="22" s="1"/>
  <c r="AM84" i="22" s="1"/>
  <c r="AK83" i="22"/>
  <c r="AL83" i="22" s="1"/>
  <c r="AM83" i="22" s="1"/>
  <c r="AK82" i="22"/>
  <c r="AL82" i="22" s="1"/>
  <c r="AM82" i="22" s="1"/>
  <c r="AK81" i="22"/>
  <c r="AL81" i="22" s="1"/>
  <c r="AM81" i="22" s="1"/>
  <c r="AK80" i="22"/>
  <c r="AL80" i="22" s="1"/>
  <c r="AM80" i="22" s="1"/>
  <c r="AK79" i="22"/>
  <c r="AL79" i="22" s="1"/>
  <c r="AM79" i="22" s="1"/>
  <c r="AK78" i="22"/>
  <c r="AL78" i="22" s="1"/>
  <c r="AM78" i="22" s="1"/>
  <c r="AK77" i="22"/>
  <c r="AL77" i="22" s="1"/>
  <c r="AM77" i="22" s="1"/>
  <c r="AK76" i="22"/>
  <c r="AL76" i="22" s="1"/>
  <c r="AM76" i="22" s="1"/>
  <c r="AK75" i="22"/>
  <c r="AL75" i="22" s="1"/>
  <c r="AM75" i="22" s="1"/>
  <c r="AK74" i="22"/>
  <c r="AL74" i="22" s="1"/>
  <c r="AM74" i="22" s="1"/>
  <c r="AK73" i="22"/>
  <c r="AL73" i="22" s="1"/>
  <c r="AM73" i="22" s="1"/>
  <c r="AK72" i="22"/>
  <c r="AL72" i="22" s="1"/>
  <c r="AM72" i="22" s="1"/>
  <c r="AK71" i="22"/>
  <c r="AL71" i="22" s="1"/>
  <c r="AM71" i="22" s="1"/>
  <c r="AK70" i="22"/>
  <c r="AL70" i="22" s="1"/>
  <c r="AM70" i="22" s="1"/>
  <c r="AK69" i="22"/>
  <c r="AL69" i="22" s="1"/>
  <c r="AM69" i="22" s="1"/>
  <c r="AK68" i="22"/>
  <c r="AL68" i="22" s="1"/>
  <c r="AM68" i="22" s="1"/>
  <c r="AK67" i="22"/>
  <c r="AL67" i="22" s="1"/>
  <c r="AM67" i="22" s="1"/>
  <c r="AK66" i="22"/>
  <c r="AL66" i="22" s="1"/>
  <c r="AM66" i="22" s="1"/>
  <c r="AK65" i="22"/>
  <c r="AL65" i="22" s="1"/>
  <c r="AM65" i="22" s="1"/>
  <c r="AK64" i="22"/>
  <c r="AL64" i="22" s="1"/>
  <c r="AM64" i="22" s="1"/>
  <c r="AK63" i="22"/>
  <c r="AL63" i="22" s="1"/>
  <c r="AM63" i="22" s="1"/>
  <c r="AK62" i="22"/>
  <c r="AL62" i="22" s="1"/>
  <c r="AM62" i="22" s="1"/>
  <c r="AK61" i="22"/>
  <c r="AL61" i="22" s="1"/>
  <c r="AM61" i="22" s="1"/>
  <c r="AK60" i="22"/>
  <c r="AL60" i="22" s="1"/>
  <c r="AM60" i="22" s="1"/>
  <c r="AK59" i="22"/>
  <c r="AL59" i="22" s="1"/>
  <c r="AM59" i="22" s="1"/>
  <c r="AK58" i="22"/>
  <c r="AL58" i="22" s="1"/>
  <c r="AM58" i="22" s="1"/>
  <c r="AK57" i="22"/>
  <c r="AL57" i="22" s="1"/>
  <c r="AM57" i="22" s="1"/>
  <c r="AK56" i="22"/>
  <c r="AL56" i="22" s="1"/>
  <c r="AM56" i="22" s="1"/>
  <c r="AK55" i="22"/>
  <c r="AL55" i="22" s="1"/>
  <c r="AM55" i="22" s="1"/>
  <c r="AK54" i="22"/>
  <c r="AL54" i="22" s="1"/>
  <c r="AM54" i="22" s="1"/>
  <c r="AK53" i="22"/>
  <c r="AL53" i="22" s="1"/>
  <c r="AM53" i="22" s="1"/>
  <c r="AK52" i="22"/>
  <c r="AL52" i="22" s="1"/>
  <c r="AM52" i="22" s="1"/>
  <c r="AK51" i="22"/>
  <c r="AL51" i="22" s="1"/>
  <c r="AM51" i="22" s="1"/>
  <c r="AK47" i="22" l="1"/>
  <c r="AL47" i="22" s="1"/>
  <c r="AM47" i="22" s="1"/>
  <c r="AK48" i="22"/>
  <c r="AL48" i="22" s="1"/>
  <c r="AM48" i="22" s="1"/>
  <c r="AK49" i="22"/>
  <c r="AL49" i="22" s="1"/>
  <c r="AM49" i="22" s="1"/>
  <c r="AK50" i="22"/>
  <c r="AL50" i="22" s="1"/>
  <c r="AM50" i="22" s="1"/>
  <c r="AK23" i="22" l="1"/>
  <c r="AL23" i="22" s="1"/>
  <c r="AM23" i="22" s="1"/>
  <c r="AK24" i="22"/>
  <c r="AL24" i="22" s="1"/>
  <c r="AM24" i="22" s="1"/>
  <c r="AK25" i="22"/>
  <c r="AL25" i="22" s="1"/>
  <c r="AM25" i="22" s="1"/>
  <c r="AK26" i="22"/>
  <c r="AL26" i="22" s="1"/>
  <c r="AM26" i="22" s="1"/>
  <c r="AK27" i="22"/>
  <c r="AL27" i="22" s="1"/>
  <c r="AM27" i="22" s="1"/>
  <c r="AK28" i="22"/>
  <c r="AL28" i="22" s="1"/>
  <c r="AM28" i="22" s="1"/>
  <c r="AK29" i="22"/>
  <c r="AL29" i="22" s="1"/>
  <c r="AM29" i="22" s="1"/>
  <c r="AK30" i="22"/>
  <c r="AL30" i="22" s="1"/>
  <c r="AM30" i="22" s="1"/>
  <c r="AK31" i="22"/>
  <c r="AL31" i="22" s="1"/>
  <c r="AM31" i="22" s="1"/>
  <c r="AK32" i="22"/>
  <c r="AL32" i="22" s="1"/>
  <c r="AM32" i="22" s="1"/>
  <c r="AK33" i="22"/>
  <c r="AL33" i="22" s="1"/>
  <c r="AM33" i="22" s="1"/>
  <c r="AK34" i="22"/>
  <c r="AL34" i="22" s="1"/>
  <c r="AM34" i="22" s="1"/>
  <c r="AK35" i="22"/>
  <c r="AL35" i="22" s="1"/>
  <c r="AM35" i="22" s="1"/>
  <c r="AK36" i="22"/>
  <c r="AL36" i="22" s="1"/>
  <c r="AM36" i="22" s="1"/>
  <c r="AK37" i="22"/>
  <c r="AL37" i="22" s="1"/>
  <c r="AM37" i="22" s="1"/>
  <c r="AK38" i="22"/>
  <c r="AL38" i="22" s="1"/>
  <c r="AM38" i="22" s="1"/>
  <c r="AK39" i="22"/>
  <c r="AL39" i="22" s="1"/>
  <c r="AM39" i="22" s="1"/>
  <c r="AK40" i="22"/>
  <c r="AL40" i="22" s="1"/>
  <c r="AM40" i="22" s="1"/>
  <c r="AK41" i="22"/>
  <c r="AL41" i="22" s="1"/>
  <c r="AM41" i="22" s="1"/>
  <c r="AK42" i="22"/>
  <c r="AL42" i="22" s="1"/>
  <c r="AM42" i="22" s="1"/>
  <c r="AK43" i="22"/>
  <c r="AL43" i="22" s="1"/>
  <c r="AM43" i="22" s="1"/>
  <c r="AK44" i="22"/>
  <c r="AL44" i="22" s="1"/>
  <c r="AM44" i="22" s="1"/>
  <c r="AK45" i="22"/>
  <c r="AL45" i="22" s="1"/>
  <c r="AM45" i="22" s="1"/>
  <c r="AK16" i="22" l="1"/>
  <c r="AL16" i="22" s="1"/>
  <c r="AM16" i="22" s="1"/>
  <c r="AK19" i="22"/>
  <c r="AL19" i="22" s="1"/>
  <c r="AM19" i="22" s="1"/>
  <c r="AK4" i="22"/>
  <c r="AL4" i="22" s="1"/>
  <c r="AM4" i="22" s="1"/>
  <c r="AK5" i="22"/>
  <c r="AL5" i="22" s="1"/>
  <c r="AM5" i="22" s="1"/>
  <c r="AK6" i="22"/>
  <c r="AL6" i="22" s="1"/>
  <c r="AM6" i="22" s="1"/>
  <c r="AK7" i="22"/>
  <c r="AL7" i="22" s="1"/>
  <c r="AM7" i="22" s="1"/>
  <c r="O15" i="22"/>
  <c r="AK9" i="22"/>
  <c r="AL9" i="22" s="1"/>
  <c r="AM9" i="22" s="1"/>
  <c r="AK10" i="22"/>
  <c r="AL10" i="22" s="1"/>
  <c r="AM10" i="22" s="1"/>
  <c r="AK11" i="22"/>
  <c r="AL11" i="22" s="1"/>
  <c r="AM11" i="22" s="1"/>
  <c r="AK12" i="22"/>
  <c r="AL12" i="22" s="1"/>
  <c r="AM12" i="22" s="1"/>
  <c r="AK13" i="22"/>
  <c r="AL13" i="22" s="1"/>
  <c r="AM13" i="22" s="1"/>
  <c r="AK14" i="22"/>
  <c r="AL14" i="22" s="1"/>
  <c r="AM14" i="22" s="1"/>
  <c r="AK15" i="22"/>
  <c r="AL15" i="22" s="1"/>
  <c r="AM15" i="22" s="1"/>
  <c r="AK17" i="22"/>
  <c r="AL17" i="22" s="1"/>
  <c r="AM17" i="22" s="1"/>
  <c r="AK20" i="22"/>
  <c r="AL20" i="22" s="1"/>
  <c r="AM20" i="22" s="1"/>
  <c r="AK21" i="22"/>
  <c r="AL21" i="22" s="1"/>
  <c r="AM21" i="22" s="1"/>
  <c r="AK18" i="22"/>
  <c r="AL18" i="22" s="1"/>
  <c r="AM18" i="22" s="1"/>
  <c r="AK22" i="22"/>
  <c r="AL22" i="22" s="1"/>
  <c r="AM22" i="22" s="1"/>
  <c r="AK46" i="22"/>
  <c r="AL46" i="22" s="1"/>
  <c r="AM46" i="22" s="1"/>
  <c r="Q1" i="22"/>
  <c r="R248" i="22" s="1"/>
  <c r="N248" i="22" s="1"/>
  <c r="R246" i="22" l="1"/>
  <c r="N246" i="22" s="1"/>
  <c r="R247" i="22"/>
  <c r="N247" i="22" s="1"/>
  <c r="R244" i="22"/>
  <c r="N244" i="22" s="1"/>
  <c r="R245" i="22"/>
  <c r="N245" i="22" s="1"/>
  <c r="R242" i="22"/>
  <c r="N242" i="22" s="1"/>
  <c r="R243" i="22"/>
  <c r="N243" i="22" s="1"/>
  <c r="R240" i="22"/>
  <c r="N240" i="22" s="1"/>
  <c r="R241" i="22"/>
  <c r="N241" i="22" s="1"/>
  <c r="R238" i="22"/>
  <c r="N238" i="22" s="1"/>
  <c r="R239" i="22"/>
  <c r="N239" i="22" s="1"/>
  <c r="R237" i="22"/>
  <c r="N237" i="22" s="1"/>
  <c r="R235" i="22"/>
  <c r="N235" i="22" s="1"/>
  <c r="R236" i="22"/>
  <c r="N236" i="22" s="1"/>
  <c r="R234" i="22"/>
  <c r="N234" i="22" s="1"/>
  <c r="R233" i="22"/>
  <c r="N233" i="22" s="1"/>
  <c r="R228" i="22"/>
  <c r="N228" i="22" s="1"/>
  <c r="R232" i="22"/>
  <c r="N232" i="22" s="1"/>
  <c r="R229" i="22"/>
  <c r="N229" i="22" s="1"/>
  <c r="R230" i="22"/>
  <c r="N230" i="22" s="1"/>
  <c r="R231" i="22"/>
  <c r="N231" i="22" s="1"/>
  <c r="R227" i="22"/>
  <c r="N227" i="22" s="1"/>
  <c r="R223" i="22"/>
  <c r="N223" i="22" s="1"/>
  <c r="R226" i="22"/>
  <c r="N226" i="22" s="1"/>
  <c r="R224" i="22"/>
  <c r="N224" i="22" s="1"/>
  <c r="R220" i="22"/>
  <c r="N220" i="22" s="1"/>
  <c r="R221" i="22"/>
  <c r="N221" i="22" s="1"/>
  <c r="R219" i="22"/>
  <c r="N219" i="22" s="1"/>
  <c r="R222" i="22"/>
  <c r="N222" i="22" s="1"/>
  <c r="R218" i="22"/>
  <c r="N218" i="22" s="1"/>
  <c r="R225" i="22"/>
  <c r="N225" i="22" s="1"/>
  <c r="R217" i="22"/>
  <c r="N217" i="22" s="1"/>
  <c r="R215" i="22"/>
  <c r="N215" i="22" s="1"/>
  <c r="R211" i="22"/>
  <c r="N211" i="22" s="1"/>
  <c r="R209" i="22"/>
  <c r="N209" i="22" s="1"/>
  <c r="R214" i="22"/>
  <c r="N214" i="22" s="1"/>
  <c r="R210" i="22"/>
  <c r="N210" i="22" s="1"/>
  <c r="R213" i="22"/>
  <c r="N213" i="22" s="1"/>
  <c r="R216" i="22"/>
  <c r="N216" i="22" s="1"/>
  <c r="R212" i="22"/>
  <c r="N212" i="22" s="1"/>
  <c r="R204" i="22"/>
  <c r="N204" i="22" s="1"/>
  <c r="R203" i="22"/>
  <c r="N203" i="22" s="1"/>
  <c r="R202" i="22"/>
  <c r="N202" i="22" s="1"/>
  <c r="R205" i="22"/>
  <c r="N205" i="22" s="1"/>
  <c r="R201" i="22"/>
  <c r="N201" i="22" s="1"/>
  <c r="R207" i="22"/>
  <c r="N207" i="22" s="1"/>
  <c r="R206" i="22"/>
  <c r="N206" i="22" s="1"/>
  <c r="R208" i="22"/>
  <c r="N208" i="22" s="1"/>
  <c r="R154" i="22"/>
  <c r="R158" i="22"/>
  <c r="R162" i="22"/>
  <c r="R166" i="22"/>
  <c r="R170" i="22"/>
  <c r="R174" i="22"/>
  <c r="R178" i="22"/>
  <c r="N178" i="22" s="1"/>
  <c r="R182" i="22"/>
  <c r="N182" i="22" s="1"/>
  <c r="R186" i="22"/>
  <c r="N186" i="22" s="1"/>
  <c r="R161" i="22"/>
  <c r="R173" i="22"/>
  <c r="R181" i="22"/>
  <c r="N181" i="22" s="1"/>
  <c r="R189" i="22"/>
  <c r="N189" i="22" s="1"/>
  <c r="R155" i="22"/>
  <c r="R159" i="22"/>
  <c r="R163" i="22"/>
  <c r="R167" i="22"/>
  <c r="R171" i="22"/>
  <c r="R175" i="22"/>
  <c r="R179" i="22"/>
  <c r="N179" i="22" s="1"/>
  <c r="R183" i="22"/>
  <c r="N183" i="22" s="1"/>
  <c r="R187" i="22"/>
  <c r="N187" i="22" s="1"/>
  <c r="R165" i="22"/>
  <c r="R177" i="22"/>
  <c r="N177" i="22" s="1"/>
  <c r="R156" i="22"/>
  <c r="R160" i="22"/>
  <c r="R164" i="22"/>
  <c r="R168" i="22"/>
  <c r="R172" i="22"/>
  <c r="R176" i="22"/>
  <c r="R180" i="22"/>
  <c r="N180" i="22" s="1"/>
  <c r="R184" i="22"/>
  <c r="N184" i="22" s="1"/>
  <c r="R188" i="22"/>
  <c r="N188" i="22" s="1"/>
  <c r="R157" i="22"/>
  <c r="R169" i="22"/>
  <c r="R185" i="22"/>
  <c r="N185" i="22" s="1"/>
  <c r="R3" i="22"/>
  <c r="N3" i="22" s="1"/>
  <c r="R106" i="22"/>
  <c r="R110" i="22"/>
  <c r="R114" i="22"/>
  <c r="R118" i="22"/>
  <c r="R122" i="22"/>
  <c r="R126" i="22"/>
  <c r="R130" i="22"/>
  <c r="R134" i="22"/>
  <c r="R138" i="22"/>
  <c r="R142" i="22"/>
  <c r="R146" i="22"/>
  <c r="R150" i="22"/>
  <c r="R151" i="22"/>
  <c r="R107" i="22"/>
  <c r="R111" i="22"/>
  <c r="R115" i="22"/>
  <c r="R119" i="22"/>
  <c r="R123" i="22"/>
  <c r="R127" i="22"/>
  <c r="R131" i="22"/>
  <c r="R135" i="22"/>
  <c r="R139" i="22"/>
  <c r="R143" i="22"/>
  <c r="R147" i="22"/>
  <c r="R108" i="22"/>
  <c r="R112" i="22"/>
  <c r="R116" i="22"/>
  <c r="R120" i="22"/>
  <c r="R124" i="22"/>
  <c r="R128" i="22"/>
  <c r="R132" i="22"/>
  <c r="R136" i="22"/>
  <c r="R140" i="22"/>
  <c r="R144" i="22"/>
  <c r="R148" i="22"/>
  <c r="R109" i="22"/>
  <c r="R125" i="22"/>
  <c r="R141" i="22"/>
  <c r="R121" i="22"/>
  <c r="R113" i="22"/>
  <c r="R129" i="22"/>
  <c r="R145" i="22"/>
  <c r="R137" i="22"/>
  <c r="R117" i="22"/>
  <c r="R133" i="22"/>
  <c r="R149" i="22"/>
  <c r="R199" i="22"/>
  <c r="N199" i="22" s="1"/>
  <c r="R195" i="22"/>
  <c r="N195" i="22" s="1"/>
  <c r="R192" i="22"/>
  <c r="N192" i="22" s="1"/>
  <c r="R190" i="22"/>
  <c r="N190" i="22" s="1"/>
  <c r="R105" i="22"/>
  <c r="R102" i="22"/>
  <c r="R98" i="22"/>
  <c r="R95" i="22"/>
  <c r="R92" i="22"/>
  <c r="R89" i="22"/>
  <c r="R86" i="22"/>
  <c r="R83" i="22"/>
  <c r="R80" i="22"/>
  <c r="R77" i="22"/>
  <c r="R198" i="22"/>
  <c r="N198" i="22" s="1"/>
  <c r="R196" i="22"/>
  <c r="N196" i="22" s="1"/>
  <c r="R193" i="22"/>
  <c r="N193" i="22" s="1"/>
  <c r="R153" i="22"/>
  <c r="R104" i="22"/>
  <c r="R101" i="22"/>
  <c r="R99" i="22"/>
  <c r="R96" i="22"/>
  <c r="R93" i="22"/>
  <c r="R90" i="22"/>
  <c r="R87" i="22"/>
  <c r="R84" i="22"/>
  <c r="R81" i="22"/>
  <c r="R78" i="22"/>
  <c r="R200" i="22"/>
  <c r="N200" i="22" s="1"/>
  <c r="R197" i="22"/>
  <c r="N197" i="22" s="1"/>
  <c r="R194" i="22"/>
  <c r="N194" i="22" s="1"/>
  <c r="R191" i="22"/>
  <c r="N191" i="22" s="1"/>
  <c r="R152" i="22"/>
  <c r="R103" i="22"/>
  <c r="R100" i="22"/>
  <c r="R97" i="22"/>
  <c r="R94" i="22"/>
  <c r="R91" i="22"/>
  <c r="R88" i="22"/>
  <c r="R85" i="22"/>
  <c r="R82" i="22"/>
  <c r="R79" i="22"/>
  <c r="R75" i="22"/>
  <c r="R74" i="22"/>
  <c r="R72" i="22"/>
  <c r="R70" i="22"/>
  <c r="R68" i="22"/>
  <c r="R66" i="22"/>
  <c r="R64" i="22"/>
  <c r="R62" i="22"/>
  <c r="R60" i="22"/>
  <c r="R58" i="22"/>
  <c r="R56" i="22"/>
  <c r="R54" i="22"/>
  <c r="R52" i="22"/>
  <c r="R76" i="22"/>
  <c r="R73" i="22"/>
  <c r="R71" i="22"/>
  <c r="R69" i="22"/>
  <c r="R67" i="22"/>
  <c r="R65" i="22"/>
  <c r="R63" i="22"/>
  <c r="R61" i="22"/>
  <c r="R59" i="22"/>
  <c r="R57" i="22"/>
  <c r="R55" i="22"/>
  <c r="R53" i="22"/>
  <c r="R51" i="22"/>
  <c r="R8" i="22"/>
  <c r="R47" i="22"/>
  <c r="R48" i="22"/>
  <c r="R49" i="22"/>
  <c r="R50" i="22"/>
  <c r="R9" i="22"/>
  <c r="R22" i="22"/>
  <c r="R26" i="22"/>
  <c r="R30" i="22"/>
  <c r="R34" i="22"/>
  <c r="R38" i="22"/>
  <c r="R42" i="22"/>
  <c r="R45" i="22"/>
  <c r="R24" i="22"/>
  <c r="R32" i="22"/>
  <c r="R40" i="22"/>
  <c r="R29" i="22"/>
  <c r="R37" i="22"/>
  <c r="R44" i="22"/>
  <c r="R23" i="22"/>
  <c r="R27" i="22"/>
  <c r="R31" i="22"/>
  <c r="R35" i="22"/>
  <c r="R39" i="22"/>
  <c r="R43" i="22"/>
  <c r="R46" i="22"/>
  <c r="R28" i="22"/>
  <c r="R36" i="22"/>
  <c r="R25" i="22"/>
  <c r="R33" i="22"/>
  <c r="R41" i="22"/>
  <c r="R16" i="22"/>
  <c r="R19" i="22"/>
  <c r="R6" i="22"/>
  <c r="R5" i="22"/>
  <c r="R7" i="22"/>
  <c r="R4" i="22"/>
  <c r="R21" i="22"/>
  <c r="R15" i="22"/>
  <c r="R11" i="22"/>
  <c r="R20" i="22"/>
  <c r="R14" i="22"/>
  <c r="R10" i="22"/>
  <c r="R18" i="22"/>
  <c r="R13" i="22"/>
  <c r="R17" i="22"/>
  <c r="R12" i="22"/>
  <c r="N15" i="22" l="1"/>
  <c r="N35" i="22"/>
  <c r="N38" i="22"/>
  <c r="N48" i="22"/>
  <c r="N52" i="22"/>
  <c r="N60" i="22"/>
  <c r="N75" i="22"/>
  <c r="N81" i="22"/>
  <c r="N93" i="22"/>
  <c r="N104" i="22"/>
  <c r="N83" i="22"/>
  <c r="N95" i="22"/>
  <c r="N137" i="22"/>
  <c r="N121" i="22"/>
  <c r="N148" i="22"/>
  <c r="N132" i="22"/>
  <c r="N116" i="22"/>
  <c r="N143" i="22"/>
  <c r="N127" i="22"/>
  <c r="N111" i="22"/>
  <c r="N146" i="22"/>
  <c r="N130" i="22"/>
  <c r="N114" i="22"/>
  <c r="N168" i="22"/>
  <c r="N163" i="22"/>
  <c r="N166" i="22"/>
  <c r="N10" i="22"/>
  <c r="N41" i="22"/>
  <c r="N32" i="22"/>
  <c r="N53" i="22"/>
  <c r="N69" i="22"/>
  <c r="N68" i="22"/>
  <c r="N100" i="22"/>
  <c r="N17" i="22"/>
  <c r="N14" i="22"/>
  <c r="N21" i="22"/>
  <c r="N33" i="22"/>
  <c r="N46" i="22"/>
  <c r="N31" i="22"/>
  <c r="N37" i="22"/>
  <c r="N24" i="22"/>
  <c r="N34" i="22"/>
  <c r="N9" i="22"/>
  <c r="N47" i="22"/>
  <c r="N55" i="22"/>
  <c r="N63" i="22"/>
  <c r="N71" i="22"/>
  <c r="N54" i="22"/>
  <c r="N62" i="22"/>
  <c r="N70" i="22"/>
  <c r="N79" i="22"/>
  <c r="N91" i="22"/>
  <c r="N103" i="22"/>
  <c r="N84" i="22"/>
  <c r="N96" i="22"/>
  <c r="N153" i="22"/>
  <c r="N86" i="22"/>
  <c r="N98" i="22"/>
  <c r="N149" i="22"/>
  <c r="N145" i="22"/>
  <c r="N141" i="22"/>
  <c r="N144" i="22"/>
  <c r="N128" i="22"/>
  <c r="N112" i="22"/>
  <c r="N139" i="22"/>
  <c r="N123" i="22"/>
  <c r="N107" i="22"/>
  <c r="N142" i="22"/>
  <c r="N126" i="22"/>
  <c r="N110" i="22"/>
  <c r="N169" i="22"/>
  <c r="N164" i="22"/>
  <c r="N165" i="22"/>
  <c r="N175" i="22"/>
  <c r="N159" i="22"/>
  <c r="N173" i="22"/>
  <c r="N162" i="22"/>
  <c r="N44" i="22"/>
  <c r="N22" i="22"/>
  <c r="N61" i="22"/>
  <c r="N88" i="22"/>
  <c r="N13" i="22"/>
  <c r="N20" i="22"/>
  <c r="N19" i="22"/>
  <c r="N25" i="22"/>
  <c r="N43" i="22"/>
  <c r="N27" i="22"/>
  <c r="N29" i="22"/>
  <c r="N45" i="22"/>
  <c r="N30" i="22"/>
  <c r="N50" i="22"/>
  <c r="N8" i="22"/>
  <c r="N57" i="22"/>
  <c r="N65" i="22"/>
  <c r="N73" i="22"/>
  <c r="N56" i="22"/>
  <c r="N64" i="22"/>
  <c r="N72" i="22"/>
  <c r="N82" i="22"/>
  <c r="N94" i="22"/>
  <c r="N152" i="22"/>
  <c r="N87" i="22"/>
  <c r="N99" i="22"/>
  <c r="N77" i="22"/>
  <c r="N89" i="22"/>
  <c r="N102" i="22"/>
  <c r="N133" i="22"/>
  <c r="N129" i="22"/>
  <c r="N125" i="22"/>
  <c r="N140" i="22"/>
  <c r="N124" i="22"/>
  <c r="N108" i="22"/>
  <c r="N135" i="22"/>
  <c r="N119" i="22"/>
  <c r="N151" i="22"/>
  <c r="N138" i="22"/>
  <c r="N122" i="22"/>
  <c r="N106" i="22"/>
  <c r="N157" i="22"/>
  <c r="N176" i="22"/>
  <c r="N160" i="22"/>
  <c r="N171" i="22"/>
  <c r="N155" i="22"/>
  <c r="N161" i="22"/>
  <c r="N174" i="22"/>
  <c r="N158" i="22"/>
  <c r="N12" i="22"/>
  <c r="N28" i="22"/>
  <c r="N18" i="22"/>
  <c r="N11" i="22"/>
  <c r="N16" i="22"/>
  <c r="N36" i="22"/>
  <c r="N39" i="22"/>
  <c r="N23" i="22"/>
  <c r="N40" i="22"/>
  <c r="N42" i="22"/>
  <c r="N26" i="22"/>
  <c r="N49" i="22"/>
  <c r="N51" i="22"/>
  <c r="N59" i="22"/>
  <c r="N67" i="22"/>
  <c r="N76" i="22"/>
  <c r="N58" i="22"/>
  <c r="N66" i="22"/>
  <c r="N74" i="22"/>
  <c r="N85" i="22"/>
  <c r="N97" i="22"/>
  <c r="N78" i="22"/>
  <c r="N90" i="22"/>
  <c r="N101" i="22"/>
  <c r="N80" i="22"/>
  <c r="N92" i="22"/>
  <c r="N105" i="22"/>
  <c r="N117" i="22"/>
  <c r="N113" i="22"/>
  <c r="N109" i="22"/>
  <c r="N136" i="22"/>
  <c r="N120" i="22"/>
  <c r="N147" i="22"/>
  <c r="N131" i="22"/>
  <c r="N115" i="22"/>
  <c r="N150" i="22"/>
  <c r="N134" i="22"/>
  <c r="N118" i="22"/>
  <c r="N172" i="22"/>
  <c r="N156" i="22"/>
  <c r="N167" i="22"/>
  <c r="N170" i="22"/>
  <c r="N154" i="22"/>
</calcChain>
</file>

<file path=xl/sharedStrings.xml><?xml version="1.0" encoding="utf-8"?>
<sst xmlns="http://schemas.openxmlformats.org/spreadsheetml/2006/main" count="5192" uniqueCount="1280">
  <si>
    <t>TIPO DE PROCESO</t>
  </si>
  <si>
    <t>TIPOLOGÍA DEL CONTRATO</t>
  </si>
  <si>
    <t xml:space="preserve">ESTADO ACTUAL DEL CONTRATO </t>
  </si>
  <si>
    <t>PROCESO</t>
  </si>
  <si>
    <t>CONTRATACIÓN DIRECTA</t>
  </si>
  <si>
    <t>INTERADMINISTRATIVO</t>
  </si>
  <si>
    <t>EN EJECUCIÓN</t>
  </si>
  <si>
    <t>ADMINISTRACIÓN DE OBRAS POR VALORIZACIÓN</t>
  </si>
  <si>
    <t>LICITACIÓN PÚBLICA</t>
  </si>
  <si>
    <t>PRESTACIÓN DE SERVICIOS</t>
  </si>
  <si>
    <t>COMUNICACIONES</t>
  </si>
  <si>
    <t>MÍNIMA CUANTÍA</t>
  </si>
  <si>
    <t>SUBASTA INVERSA</t>
  </si>
  <si>
    <t>CONTABILIDAD</t>
  </si>
  <si>
    <t>SELECCIÓN ABREVIADA</t>
  </si>
  <si>
    <t>MENOR CUANTÍA</t>
  </si>
  <si>
    <t>TERMINADO</t>
  </si>
  <si>
    <t>CONTROL INTERNO</t>
  </si>
  <si>
    <t>CONCURSO DE MÉRITOS</t>
  </si>
  <si>
    <t>INTERVENTORÍA</t>
  </si>
  <si>
    <t>TERMINADO (CON VIGENCIA)</t>
  </si>
  <si>
    <t>GESTIÓN CONTRACTUAL</t>
  </si>
  <si>
    <t>CONTRATO OBRA</t>
  </si>
  <si>
    <t>FINANCIERA</t>
  </si>
  <si>
    <t>PRESTACIÓN DE SERVICIOS APOYO A LA GESTIÓN</t>
  </si>
  <si>
    <t>GESTIÓN DOCUMENTAL</t>
  </si>
  <si>
    <t>SUSPENDIDO</t>
  </si>
  <si>
    <t>GESTIÓN DE COBROS</t>
  </si>
  <si>
    <t>CONSULTORÍA</t>
  </si>
  <si>
    <t>RECHAZADO</t>
  </si>
  <si>
    <t>GESTIÓN PREDIAL</t>
  </si>
  <si>
    <t>TERMINADO ANTICIPADAMENTE</t>
  </si>
  <si>
    <t>PLANEACIÓN ESTRATÉGICA</t>
  </si>
  <si>
    <t>PLANEACIÓN FINANCIERA Y PRESUPUESTAL</t>
  </si>
  <si>
    <t>PREFACTIBILIDAD</t>
  </si>
  <si>
    <t>SERVICIO AL CONTRIBUYENTE</t>
  </si>
  <si>
    <t>TESORERÍA</t>
  </si>
  <si>
    <t>TECNOLOGÍA DE LA INFORMACIÓN</t>
  </si>
  <si>
    <t>TRÁMITES LEGALES</t>
  </si>
  <si>
    <t>ADMINISTRATIVA</t>
  </si>
  <si>
    <t>DEFENSA JURÍDICA</t>
  </si>
  <si>
    <t>DIRECCIÓN</t>
  </si>
  <si>
    <t>¿EN QUÉ CONSISTEN?</t>
  </si>
  <si>
    <t>LINK</t>
  </si>
  <si>
    <t>FECHA PUBLICACIÓN CONTRATO</t>
  </si>
  <si>
    <t xml:space="preserve">ENTIDAD CONTRATANTE </t>
  </si>
  <si>
    <t xml:space="preserve">NÚMERO DE CONTRATO </t>
  </si>
  <si>
    <t xml:space="preserve">FECHA DE CONTRATO </t>
  </si>
  <si>
    <t xml:space="preserve">NOMBRE DEL CONTRATISTA </t>
  </si>
  <si>
    <t xml:space="preserve">NIT/CC </t>
  </si>
  <si>
    <t xml:space="preserve">OBJETO DEL CONTRATO </t>
  </si>
  <si>
    <t>NÚMERO DE PROCESO (SECOPII)</t>
  </si>
  <si>
    <t>NOMBRE DEL CONTRATISTA CESIONARIO</t>
  </si>
  <si>
    <t>NIT/CC</t>
  </si>
  <si>
    <t>FECHA DE CESIÓN</t>
  </si>
  <si>
    <t>PORCENTAJE DE AVANCE DEL PLAZO CONTRACTUAL</t>
  </si>
  <si>
    <t>MONTO TOTAL DEL CONTRATO</t>
  </si>
  <si>
    <t>FECHA ACTA DE INICIO</t>
  </si>
  <si>
    <t xml:space="preserve">TIEMPO DE  DURACIÓN DEL CONTRATO </t>
  </si>
  <si>
    <t>DÍAS PENDIENTES DE EJECUCIÓN</t>
  </si>
  <si>
    <t xml:space="preserve">FECHA DE TERMINACIÓN  DEL CONTRATO </t>
  </si>
  <si>
    <t>FECHA TERMINACION ANTICIPADA</t>
  </si>
  <si>
    <t xml:space="preserve">PRÓRROGAS </t>
  </si>
  <si>
    <t>OTROSÍ</t>
  </si>
  <si>
    <t xml:space="preserve">ADICIONES </t>
  </si>
  <si>
    <t>ABOGADO GESTOR</t>
  </si>
  <si>
    <t>SUPERVISOR</t>
  </si>
  <si>
    <t>APOYO A LA SUPERVISIÓN TECNICO</t>
  </si>
  <si>
    <t>APOYO A LA SUPERVISIÓN ADMINISTRATIVO</t>
  </si>
  <si>
    <t>APOYO A LA SUPERVISIÓN FINANCIERO</t>
  </si>
  <si>
    <t>APOYO A LA SUPERVISIÓN CONTABLE</t>
  </si>
  <si>
    <t>APOYO A LA SUPERVISIÓN JURIDICO</t>
  </si>
  <si>
    <t>SECOP I</t>
  </si>
  <si>
    <t>SECOP II</t>
  </si>
  <si>
    <t xml:space="preserve"> SECOP I</t>
  </si>
  <si>
    <t>SECOP  II</t>
  </si>
  <si>
    <t xml:space="preserve">FECHA DE LIQUIDACIÓN DEL CONTRATO </t>
  </si>
  <si>
    <t>OPORTUNIDAD PARA LIQUIDADAR BILATERALMENTE</t>
  </si>
  <si>
    <t>OPORTUNIDAD PARA LIQUIDAR UNILATERALMENTE</t>
  </si>
  <si>
    <t>OPORTUNIDAD PARA LIQUIDAR JUDICIALMENTE</t>
  </si>
  <si>
    <t xml:space="preserve">RAZONES POR EL INCUMPLIMIENTO DE LAS FECHAS PACTADAS </t>
  </si>
  <si>
    <t>FONVALMED</t>
  </si>
  <si>
    <t>2019-01404</t>
  </si>
  <si>
    <t>EMPRESA DE DESARROLLO URBANO -EDU</t>
  </si>
  <si>
    <t>800.223.337-6</t>
  </si>
  <si>
    <t>CONTRATO INTERADMINISTRATIVO DE MANDATO SIN REPRESENTACIÓN PARA LA ACTUALIZACIÓN, AJUSTE Y COMPLEMENTACIÓN DE LOS ESTUDIOS Y DISEÑOS DE LA OBRA SEGUNDA CALZADA AVENIDA 34</t>
  </si>
  <si>
    <t>OCHO (8) MESES</t>
  </si>
  <si>
    <t>https://www.contratos.gov.co/consultas/detalleProceso.do?numConstancia=19-12-9685897&amp;g-recaptcha-response=03AIIukzh38NRMAA18Sept2WbNdb8499srkoQ1vD6r7DEFFMB_NxGl7b6a8eTAeEjD6DkSUjToawpQy5S1zoSeeE_Jsza5dS4w2joebpAIFL8ZrfDDLP8s5IckLmptVz5XTUKqojVtXJgnjYdPDnDU_U8FCuK4VkWlndlU6demw_kArI7XjOFsM6_NnvPuT7zRcEFj13bj8XTI_33qazwbTWsq33PB5U-Nu0-3K1jZuU0jC3bPU5pMGPxCY8otWx3FLYH6q4OcjUR99TPGL4ZjBMvuzd4iew9p2XRpjdNmKKABG5lot2oGJKC6sVCzFvAngCliw5Pn5Up-yeg22JecqVh3eBLB0GfU2i93JCG5ymBlIPZaz61k6YbkI3K6xuZt6FwKREqMiJU-bhEQUla5_f9gpPMHMjhJmlr5T7gk7zJRihr5oxpLPTIt_iTGe5uEEiS17EGPNKgV-cmkHUSzgYETQCutpmUeEBNqbSLHjKn8-ysKJA5LHGHf_LA-oJ34XBasHPbYsjPS</t>
  </si>
  <si>
    <t>EMTELCO S.A.S</t>
  </si>
  <si>
    <t>800.237.456-5</t>
  </si>
  <si>
    <t>N/A</t>
  </si>
  <si>
    <t>KELY MARCELA MACÍAS JIMÉNEZ</t>
  </si>
  <si>
    <t>SUB DIRECTOR ADMINISTRATIVO Y FINANCIERO</t>
  </si>
  <si>
    <t>2021-01713</t>
  </si>
  <si>
    <t>CONSORCIO LOS BALSOS 2021</t>
  </si>
  <si>
    <t>901.458.367-2</t>
  </si>
  <si>
    <t xml:space="preserve">Interventoría para la construcción de la segunda calzada de la Avenida 34, paso a desnivel con la loma de los Balsos (calle 9 sur) y obras complementarias.  </t>
  </si>
  <si>
    <t>C.M 001 de 2020</t>
  </si>
  <si>
    <t>TREINTA Y CUATRO (34) MESES</t>
  </si>
  <si>
    <t>CLARA MARCELA SERNA VASCO</t>
  </si>
  <si>
    <t>https://www.contratos.gov.co/consultas/detalleProceso.do?numConstancia=20-15-11470161&amp;g-recaptcha-response=03AGdBq25fAgHaiMD5l5eC8Z9EVFA-W-xJRy41GhpzR6XyJjmxibOkj4UyIogU5jlQj5vRBHvaj_Q1FhIYByyNfcTukrGsTs8ax3f50QReeYRmPbSisCnio3FdwWSTktUYop5YLOIIPHRtj3tLqW2su6wHuJDkdJhO-8EABYyObWGYaaMv4ugwXwdHpErQgEtlYoMiB1LG3kzSMaRvwBqTWjRtjmtbFQu5pcWeZFmP0yolNrZQCtq0My1is4OI_YuptTrXKjuDgx8QyEqQzrIWkX-faxWSR7M3cUSAaoyN0j6SyEdT4af0glOaX57QCK1AxRQRuvz2x7NdYi5-iKRtzo55pAPOHWoDT7WYhnKtthnch4XmA5Hi-i5sxgE_4fcOFJI6mQe0BIgci8oTZcg8HQBebMbbEs2ZZGDYGhetNed126bx0HbZZfIYjvKUfQr9ndLiFIlalhZC2mg9vUF5l5eyv-wWerVT8Q</t>
  </si>
  <si>
    <t>2021-01714</t>
  </si>
  <si>
    <t>CONSORCIO LOMA LOS PARRA</t>
  </si>
  <si>
    <t>901.454.110-9</t>
  </si>
  <si>
    <t>Interventoría para la construcción de la segunda calzada de la Avenida 34, Paso a desnivel con la Loma de los Parra (calle 1 sur) y obras complementarias</t>
  </si>
  <si>
    <t>C.M. 002 de 2020</t>
  </si>
  <si>
    <t>VEINTINUEVE (29) MESES</t>
  </si>
  <si>
    <t>https://www.contratos.gov.co/consultas/detalleProceso.do?numConstancia=20-15-11470473&amp;g-recaptcha-response=03AGdBq24_RrEpeWERPBoaOnze5a0-6KuLZfjBKD_HqP0AYm5zCt3r8Xvs5PN2RqEwIQ-g2LjHAvp71o0fYhdC_zf12Iv3P_75hMYJfcOoy0eMJd8NMwPfiQL7LOSjEyqasc44QoZPqGN1ag3vPPM2QJD2orEYNm2IKXbVq9UxY5QtTi8WXzTc_U7-hQFH0jZ1Tg2UlItHfu3OAnsYizPkr1Eqiegzjiz8OoSnD7vw1cMshvx3eR--F9w1ek_u9df34UkFskToIkNcN0pq_F5oAhNShm01wp4Fn07auYeDkC3kNPrm9Iz4bk1f5AlNzQYCv3O7FDy5HfAjr--4yKcjFPKGMUJhsmRJQVd6FKDmtT-joHrPoXflCltqDZPyWPwO-IN8LRoz23OkfjtzPn_KfY0A1K0i4yDJOrako4RVHkJ7PvLudkLLaXpEdyJxObEnvjuXxp77L578Cg6oSBJOEAaSmKG_L4os4A</t>
  </si>
  <si>
    <t>PAULA ANDREA OTALVARO GIL</t>
  </si>
  <si>
    <t>2021-01716</t>
  </si>
  <si>
    <t>CONSORCIO LOS PARRA 2021</t>
  </si>
  <si>
    <t>901.464.460-4</t>
  </si>
  <si>
    <t>Construcción de la segunda calzada de la Avenida 34, Paso a desnivel con la Loma de los Parra (calle 1 sur) y obras complementarias</t>
  </si>
  <si>
    <t>L.P. 003 DE 2020</t>
  </si>
  <si>
    <t>VEINTIOCHO (28) MESES</t>
  </si>
  <si>
    <t>https://www.contratos.gov.co/consultas/detalleProceso.do?numConstancia=20-1-213879&amp;g-recaptcha-response=03AGdBq26UC-VRgDg9WxrjB7Qo8vDdWD37IX25--lyuack7-wcvGuiSpa1oS-iBcvKqZrNB3Xumo8ZFglA1UQ79GWh4ZwmHysLHJEJyvCib27A9HGIzNDwQV5pZPHmXEM7ktXa4SRANt40kTljzACCbzXzlNn-R0lQ7IH0M7s00z6_6NcXgtdc7Twa3KGDiWSZ8laTnb65-y_6z2xPP8rjXcIAMfpnpPxnqM0IVJ-61ffW5w08_php_amG8SppDcL63GU6QXR6-T_7Ku7tW7Wqso9KCgEilCY_N-zfuBxARaO6pIS37zocPTdXrtriG162kpPCuE_AeIq50CoarEoY_0inXR49_P4_8eVIfYCYG9oncJwR0GlUlSJS7qoY7jW2PsYh42UvrIGRXIPyzB2OIZgX0hU7mtZBUUvGwjDp4VQyWDG0cmhniPwtOXv_IUlQjkmP-gjhGGZZqXaTnt0UglmHofomSgCAwA</t>
  </si>
  <si>
    <t>2021-01717</t>
  </si>
  <si>
    <t>CONSORCIO FONVAL R.I.H</t>
  </si>
  <si>
    <t>901.465.729-4</t>
  </si>
  <si>
    <t>Construcción de la segunda calzada de la Avenida 34, Paso a desnivel con la Loma de los Balsos (Calle 9 Sur) y obras complementarias</t>
  </si>
  <si>
    <t>L.P 002 DE 2020</t>
  </si>
  <si>
    <t>TREINTA Y TRES (33) MESES</t>
  </si>
  <si>
    <t>https://www.contratos.gov.co/consultas/detalleProceso.do?numConstancia=20-21-20974&amp;g-recaptcha-response=03AGdBq24KO1rtDEqDvYuLQXrOrt-eMmbhsiZIjvyw70ZOfOTxY7aA7odIW4nz2uhd_LJdsXBfCSsEmbcTP1jptg3N-qDSW457YObz_Znuu2ATNjlr65yl1x91VojnqgVueQF1v4kKSxLBpT74gbPjcF3SPTUXcR2T8crokL5BRvfl_EC7F5GAAGukMAsiA_LKKw5rVBGHtCcaY66lYiRo-yvWk2vSvfT5P98F1T1owmDdR7zzOhRdthZFC0phjZelt_uFfITFxIrSeUmHFDNcZ0LYqTRxfzB8Mh87AtH2CIck8AQtWoIFSsp2fmYWMmoznM6knjsL6iqU-Zb79gNhXiDV9xZtOeh7B56bXP4HOYgOyvYJHSJwLqCtgPRxHs1jj-HePnA9ouv8LDEcqREzfv1CoKprO8jwgNeKYoslJmIu36fWchbYCXUbD1kqsc3hyd0OT_AFCXC6IUPTkd9V8f6f8fJb_y_81g</t>
  </si>
  <si>
    <t>CARVAJAL SOLUCIONES DE COMUNICACIÓN S.A.S</t>
  </si>
  <si>
    <t>800.096.812-8</t>
  </si>
  <si>
    <t>DIANA MARCELA SIERRA VALENCIA</t>
  </si>
  <si>
    <t>GRM COLOMBIA S.A.S</t>
  </si>
  <si>
    <t>800.233.801-5</t>
  </si>
  <si>
    <t>Servicio integral para almacenaje y custodia de archivos en el Fondo de Valorización del Municipio de Medellín</t>
  </si>
  <si>
    <t>SULY VELASQUEZ HENAO</t>
  </si>
  <si>
    <t>DOCE (12) MESES</t>
  </si>
  <si>
    <t>2021-01741</t>
  </si>
  <si>
    <t>CORPORACIÓN LONJA PROPIEDAD RAÍZ DE MEDELLÍN
 Y ANTIOQUIA</t>
  </si>
  <si>
    <t>811.016.935-3</t>
  </si>
  <si>
    <t>Prestar los servicios profesionales especializados para realizar avalúos comerciales corporativos, para estimar los valores del suelo sin proyecto y con proyecto, como insumo para realizar el estudio de prefactibilidad que determine la viabilidad de financiar el proyecto objeto de estudio, por
contribución de valorización</t>
  </si>
  <si>
    <t>CM 002-2021</t>
  </si>
  <si>
    <t>ADICION No. $181.259.861</t>
  </si>
  <si>
    <t>FABIO ALEJANDRO MACIAS RESTREPO</t>
  </si>
  <si>
    <t>https://www.contratos.gov.co/consultas/detalleProceso.do?numConstancia=21-15-12011417&amp;g-recaptcha-response=03AGdBq25tOs1e3LJIqceFU4E7_wGeMNmnWyT0W55ECwO1iq0RxZWqoBSMWVEATtvFr_AoAFqirK0oaFgvLI96IMB0RZ6txirGFOZps0P-O1mdabrKxTsoYGP7e1OUQEV6Zgl5N5JVQqmGhnlZdeKrAsZvydOzrHn-87suc2cuzC0-hJutPGqDavLuNtFIxWP9yXrqNaFcLfEN8yV0fZu2RTElWAZB2lArcyyJx4jb1HleMANYzVePRRTxNgXug2k8my9Z-DLq8nc9U_2peycvIsmnDcHovOcDmp__XTqAfbDKGWE7wNmNVIDoE_mT16OWkpMVQg8OVmWoDmp9OnAPffftO0fyEU0ZWKB7CoRqLCEOVUiPPzMY7PD02vZUrlJxFzNOt09gdbYJiKSw069hR8RD6jPXWxKY2gw5XdIKsmLStEAnriaplkLhwZdCMNVZjqeBi4fl0PF9CYCbROXyXeehxiLrYdcJZw</t>
  </si>
  <si>
    <t>UNE EPM TELECOMUNICACIONES S.A</t>
  </si>
  <si>
    <t>900.092.385-9</t>
  </si>
  <si>
    <t>VICTOR EMILIO GIRALDO HENAO</t>
  </si>
  <si>
    <t>UNIPAR ALQUILERES DE COMPUTADORES  S.A.S</t>
  </si>
  <si>
    <t>830.118.348-7</t>
  </si>
  <si>
    <t>ANA MARIA CORREA ALVAREZ</t>
  </si>
  <si>
    <t>LUIS JAVIER ALVAREZ</t>
  </si>
  <si>
    <t>YASSER ISSA ZAPATA</t>
  </si>
  <si>
    <t>2022-01847</t>
  </si>
  <si>
    <t>INFORMACION Y TECNOLOGIA S.A.S</t>
  </si>
  <si>
    <t>800.134.978-0</t>
  </si>
  <si>
    <t>Uso, soporte y mantenimiento de la red de datos interna del Aeropuerto Olaya Herrera</t>
  </si>
  <si>
    <t>CD-004-2022</t>
  </si>
  <si>
    <t xml:space="preserve">ONCE (11) MESES Y TRECE (13) DIAS </t>
  </si>
  <si>
    <t>https://community.secop.gov.co/Public/Tendering/ContractNoticePhases/View?PPI=CO1.PPI.16772719&amp;isFromPublicArea=True&amp;isModal=False</t>
  </si>
  <si>
    <t>CAROLINA QUINTERO BUSTAMANTE</t>
  </si>
  <si>
    <t>JHON LESVIS MORENO PEREA</t>
  </si>
  <si>
    <t>DEICY DAYANA RESTREPO BOLIVAR</t>
  </si>
  <si>
    <t>LUIS JAVIER ALVAREZ FRANCO</t>
  </si>
  <si>
    <t>GERALDIN HOYOS</t>
  </si>
  <si>
    <t>JULIAN CHICA VALENCIA</t>
  </si>
  <si>
    <t>YULY ANDREA GOMEZ GIRALDO</t>
  </si>
  <si>
    <t>CATALINA ZABALA OCHOA</t>
  </si>
  <si>
    <t>CLAUDIA IVONE MONSALVE ROJAS</t>
  </si>
  <si>
    <t xml:space="preserve">SOCIEDAD OPERADORA DE AEROPUERTOS CENTRO NORTE S.A.S (AIRPLAN S.AS </t>
  </si>
  <si>
    <t>900.205.407-1</t>
  </si>
  <si>
    <t>SANDRA MILENA MESA ALVAREZ</t>
  </si>
  <si>
    <t>CATALINA HINESTROZA GALLEGO</t>
  </si>
  <si>
    <t>CATALINA MARIA BELMAR LOPEZ</t>
  </si>
  <si>
    <t>2022-01914</t>
  </si>
  <si>
    <t>UNION TEMPORAL EMINSER SOLOASEO 2020</t>
  </si>
  <si>
    <t>Prestación de Servicio integral de aseo y cafetería en el Fondo de Valorización del Municipio de Medellín</t>
  </si>
  <si>
    <t>https://colombiacompra.coupahost.com/</t>
  </si>
  <si>
    <t xml:space="preserve">PROCESO REALIZADO POR LA TIENDA VIRTUAL DEL ESTADO COLOMBIANO </t>
  </si>
  <si>
    <t>2022-01915</t>
  </si>
  <si>
    <t>Alquiler de equipos de tecnología requeridos para cumplir con las actividades del Fondo de Valorización del municipio de Medellín</t>
  </si>
  <si>
    <t>SI 001 DE 2022</t>
  </si>
  <si>
    <t>https://community.secop.gov.co/Public/Tendering/OpportunityDetail/Index?noticeUID=CO1.NTC.2863916&amp;isFromPublicArea=True&amp;isModal=False</t>
  </si>
  <si>
    <t>2022-01916</t>
  </si>
  <si>
    <t>Servicios de impresión, mensajería expresa masiva y especializada y presentación electrónica de los documentos de cobro de la contribución de valorización y otros documentos expedidos por el Fondo de Valorización del Municipio de Medellín - FONVALMED</t>
  </si>
  <si>
    <t>S.A 001 de 2022</t>
  </si>
  <si>
    <t>https://community.secop.gov.co/Public/Tendering/ContractNoticePhases/View?PPI=CO1.PPI.17728784&amp;isFromPublicArea=True&amp;isModal=False</t>
  </si>
  <si>
    <t>2022-01918</t>
  </si>
  <si>
    <t>S.A. 002 DE 2022</t>
  </si>
  <si>
    <t>https://community.secop.gov.co/Public/Tendering/ContractNoticePhases/View?PPI=CO1.PPI.17891610&amp;isFromPublicArea=True&amp;isModal=False</t>
  </si>
  <si>
    <t xml:space="preserve">PAULA ANDREA ACEVEDO GIRALDO </t>
  </si>
  <si>
    <t>DIANA LUCÍA GÓMEZ MARÍN</t>
  </si>
  <si>
    <t>FRANCISCO JAVIER GONZÁLEZ QUINTERO</t>
  </si>
  <si>
    <t xml:space="preserve">LUISA FERNANDA JIMENEZ TABORDA </t>
  </si>
  <si>
    <t xml:space="preserve">ANGELICA MONTERROSA RODRÍGUEZ </t>
  </si>
  <si>
    <t>JUAN ESTEBAN MONTOYA OCAMPO</t>
  </si>
  <si>
    <t>2022-01946</t>
  </si>
  <si>
    <t>Arrendamiento de inmuebles localizados en el Municipio de Medellín Cr. 65A No. 13-157, Aeropuerto Olaya Herrera, destinado para el funcionamiento del Fondo de Valorización del Municipio de Medellín, con la disponibilidad de espacio para los equipos, funcionarios y contratistas.</t>
  </si>
  <si>
    <t>CD-010-2022</t>
  </si>
  <si>
    <t>https://community.secop.gov.co/Public/Tendering/OpportunityDetail/Index?noticeUID=CO1.NTC.3004259&amp;isFromPublicArea=True&amp;isModal=False</t>
  </si>
  <si>
    <t>RUBEN DARIO PULGARIN ORTIZ</t>
  </si>
  <si>
    <t>2022-01954</t>
  </si>
  <si>
    <t>Contrato interadministrativo para la prestación del servicio de telecomunicaciones y de seguridad perimetral,que incluye alquiler de equipos para el Fondo de Valorización del Municipio de Medellín.</t>
  </si>
  <si>
    <t>CD-009-2022</t>
  </si>
  <si>
    <t>UN (1) MES</t>
  </si>
  <si>
    <t>https://community.secop.gov.co/Public/Tendering/OpportunityDetail/Index?noticeUID=CO1.NTC.3004308&amp;isFromPublicArea=True&amp;isModal=False</t>
  </si>
  <si>
    <t>DANILO DIAZ AGUDELO</t>
  </si>
  <si>
    <t xml:space="preserve">PAOLA ANDREA ECHAVARRIA CAMPILLO </t>
  </si>
  <si>
    <t>NATALIA CANO RUA</t>
  </si>
  <si>
    <t>CRISTIAN DAVID ACOSTA PIEDRAHITA</t>
  </si>
  <si>
    <t>2022-01962</t>
  </si>
  <si>
    <t xml:space="preserve"> UNION TEMPORAL LINARES 2022</t>
  </si>
  <si>
    <t>901614568-5</t>
  </si>
  <si>
    <t>Estudios Y Diseños Bajo La Metodología Bim-Building Information Modeling Para La Solución Vial De La Intersección De La Loma El Tesoro (Calle 3) Con Vía Linares (Carrera 29) Y Complementario</t>
  </si>
  <si>
    <t>CM 001 DE 2022</t>
  </si>
  <si>
    <t>4 MESES</t>
  </si>
  <si>
    <t>https://community.secop.gov.co/Public/Tendering/OpportunityDetail/Index?noticeUID=CO1.NTC.2980625&amp;isFromPublicArea=True&amp;isModal=False</t>
  </si>
  <si>
    <t>SEBASTIAN VARGAS SOTO</t>
  </si>
  <si>
    <t>2022-01965</t>
  </si>
  <si>
    <t>Contrato interadministrativo para la gestión en las actividades en servicio al
ciudadano, cobro persuasivo y cobro preventivo en el Fondo de
Valorización de Medellín.</t>
  </si>
  <si>
    <t>CD-012-2022</t>
  </si>
  <si>
    <t>5 MESES</t>
  </si>
  <si>
    <t>DIANA MARCELA SIERRA</t>
  </si>
  <si>
    <t>https://community.secop.gov.co/Public/Tendering/OpportunityDetail/Index?noticeUID=CO1.NTC.3089113&amp;isFromPublicArea=True&amp;isModal=False</t>
  </si>
  <si>
    <t>2022-01968</t>
  </si>
  <si>
    <t>PLAZA MAYOR MEDELLÍN S.A.</t>
  </si>
  <si>
    <t>CONTRATO INTERADMINISTRATIVO EN LA MODALIDAD DE MANDATO SIN REPRESENTACIÓN PARA LA OPERACIÓN LOGÍSTICA DE LAS ACTIVIDADES ENMARCADAS EN LA ESTRATEGIA DEL FONDO DE VALORIZACIÓN DE MEDELLÍN - FONVALMED</t>
  </si>
  <si>
    <t>CD-013-2022</t>
  </si>
  <si>
    <t>JORGE ELIECER GONZALEZ</t>
  </si>
  <si>
    <t>https://community.secop.gov.co/Public/Tendering/OpportunityDetail/Index?noticeUID=CO1.NTC.3093048&amp;isFromPublicArea=True&amp;isModal=False</t>
  </si>
  <si>
    <t>2022-01973</t>
  </si>
  <si>
    <t>UNIVERSIDAD DE ANTIOQUIA</t>
  </si>
  <si>
    <t>890980040-8</t>
  </si>
  <si>
    <t>Contrato interadministrativo para la realización de la interventoría técnica, administrativa, financiera y legal de los estudios y diseños bajo la metodología BIM (Building Information Modeling) para la solución vial de la intersección de la loma el tesoro (Calle 3) con vía linares (Carrera 29) y estudios y diseños complementarios</t>
  </si>
  <si>
    <t>CD-014-2022</t>
  </si>
  <si>
    <t>https://community.secop.gov.co/Public/Tendering/OpportunityDetail/Index?noticeUID=CO1.NTC.3169794&amp;isFromPublicArea=True&amp;isModal=False</t>
  </si>
  <si>
    <t>ALDEMAR ANDRES TABARES</t>
  </si>
  <si>
    <t>JESSICA ALEXANDRA CASTRILLON</t>
  </si>
  <si>
    <t>PAULA ANDREA OTALVARO</t>
  </si>
  <si>
    <t>DORIS STELLA ROJAS RODRIGUEZ</t>
  </si>
  <si>
    <t>2022-02006</t>
  </si>
  <si>
    <t>RED LOGÍSTICA Y GESTIÓN SAS</t>
  </si>
  <si>
    <t>Administración y soporte de la página web de la entidad</t>
  </si>
  <si>
    <t>CD-015-2022</t>
  </si>
  <si>
    <t>3 MESES Y 15 DIAS</t>
  </si>
  <si>
    <t>SANDRA MARIA GUTIERREZ CASTRO</t>
  </si>
  <si>
    <t>https://community.secop.gov.co/Public/Tendering/OpportunityDetail/Index?noticeUID=CO1.NTC.3297841&amp;isFromPublicArea=True&amp;isModal=False</t>
  </si>
  <si>
    <t>2022-02007</t>
  </si>
  <si>
    <t>CORPORACIÓN LONJA DE PROPIEDAD RAÍZ DE MEDELLÍN Y ANTIOQUIA</t>
  </si>
  <si>
    <t>Realizar los avalúos comerciales corporativos o colegiados para los inmuebles y/o mejoras constructivas y/o especies vegetales, requeridas para atender las diferentes necesidades que se originan para el Fondo de Valorización de Medellín</t>
  </si>
  <si>
    <t>CD-017-2022</t>
  </si>
  <si>
    <t>3 MESES Y 16 DIAS</t>
  </si>
  <si>
    <t>https://community.secop.gov.co/Public/Tendering/OpportunityDetail/Index?noticeUID=CO1.NTC.3351080&amp;isFromPublicArea=True&amp;isModal=False</t>
  </si>
  <si>
    <t>MARY SOL FRANCO FRANCO</t>
  </si>
  <si>
    <t>OSCAR MARIO NARANJO SANCHEZ</t>
  </si>
  <si>
    <t>LITIGIO VIRTUAL.COM S.A.S</t>
  </si>
  <si>
    <t>ONCE (11) MESES</t>
  </si>
  <si>
    <t>SEBASTIAN CARDONA RAMIREZ</t>
  </si>
  <si>
    <t>XENCO S.A</t>
  </si>
  <si>
    <t>INFORMACIÓN Y TECNOLOGÍA S.A.S</t>
  </si>
  <si>
    <t>800.134.978-5</t>
  </si>
  <si>
    <t>SOCIEDAD OPERADORA DE AEROPUERTOS CENTRO NORTE S.A.S (AIRPLAN S.A.S)</t>
  </si>
  <si>
    <t>830.084.433-7</t>
  </si>
  <si>
    <t>UN (01) MES</t>
  </si>
  <si>
    <t>PLINIO D´PAOLA PUCHE</t>
  </si>
  <si>
    <t>ARIAFINA S.A.S</t>
  </si>
  <si>
    <t>901.293.228-7</t>
  </si>
  <si>
    <t>JAIME ALBERTO CARVAJAL MOLINA</t>
  </si>
  <si>
    <t xml:space="preserve">TRES (03) MESES </t>
  </si>
  <si>
    <t>DOS (02) MESES</t>
  </si>
  <si>
    <t>SIETE (07) MESES</t>
  </si>
  <si>
    <t>DIEZ (10) MESES Y SIETE (7) DIAS</t>
  </si>
  <si>
    <t xml:space="preserve">SIETE (07) MESES </t>
  </si>
  <si>
    <t>SEIS (06) MESES</t>
  </si>
  <si>
    <t>CPS 2023-001</t>
  </si>
  <si>
    <t>CPS 2023-002</t>
  </si>
  <si>
    <t>CPS 2023-003</t>
  </si>
  <si>
    <t>CPS 2023-004</t>
  </si>
  <si>
    <t>CPS 2023-005</t>
  </si>
  <si>
    <t>CPS 2023-006</t>
  </si>
  <si>
    <t>CPS 2023-007</t>
  </si>
  <si>
    <t>CPS 2023-008</t>
  </si>
  <si>
    <t>CPS 2023-009</t>
  </si>
  <si>
    <t>CPS 2023-010</t>
  </si>
  <si>
    <t>CPS 2023-011</t>
  </si>
  <si>
    <t>CPS 2023-012</t>
  </si>
  <si>
    <t>CPS 2023-013</t>
  </si>
  <si>
    <t>CPS 2023-014</t>
  </si>
  <si>
    <t>CPS 2023-015</t>
  </si>
  <si>
    <t>CPS 2023-016</t>
  </si>
  <si>
    <t>CPS 2023-017</t>
  </si>
  <si>
    <t>CPS 2023-018</t>
  </si>
  <si>
    <t>CPS 2023-019</t>
  </si>
  <si>
    <t>CPS 2023-020</t>
  </si>
  <si>
    <t>CPS 2023-021</t>
  </si>
  <si>
    <t>CPS 2023-022</t>
  </si>
  <si>
    <t>CPS 2023-023</t>
  </si>
  <si>
    <t>CPS 2023-024</t>
  </si>
  <si>
    <t>DIANA LUCIA MUÑOZ GURIERREZ</t>
  </si>
  <si>
    <t>ANA MARIA CORREA</t>
  </si>
  <si>
    <t xml:space="preserve">LEIDY JOHANNA SALDARRIAGA MONSALVE </t>
  </si>
  <si>
    <t>NATALIA ANDREA OROZCO</t>
  </si>
  <si>
    <t>DANIELA ALEJANDRA LOPEZ</t>
  </si>
  <si>
    <t xml:space="preserve">DAVID SANTIAGO HUERTAS </t>
  </si>
  <si>
    <t>JESIKA TATIANA SANCHEZ ACEVEDO</t>
  </si>
  <si>
    <t>Prestación de servicios profesionales como contratista independiente, sin vínculo laboral por su propia cuenta y riesgo como Abogado en el proceso de Gestión Contractual del Fondo de Valorización del Distrito de Medellín</t>
  </si>
  <si>
    <t>Prestación de servicios profesionales especializados como contratista independiente, sin  vínculo laboral por su propia cuenta  y riesgo, como Abogado en los procesos de Gestión Contractual y Administración de Obras de  Valorización  del Fondo de Valorización del Distrito de Medellín.</t>
  </si>
  <si>
    <t>Prestación de servicios personales como contratista independiente, sin vínculo laboral por su propia cuenta y riesgo como apoyo a la gestión en los procesos de Gestión contractual y Gestión Administrativa del Fondo de Valorización del Distrito de Medellín</t>
  </si>
  <si>
    <t>Prestación de servicios profesionales especializados como contratista independiente, sin vínculo laboral por su propia cuenta y riesgo en el proceso de Gestión Financiera, subproceso "Planeación Financiera y Presupuestal" del Fondo de Valorización del Distrito de Medellín.</t>
  </si>
  <si>
    <t>Prestación de servicios profesionales especializados como contratista independiente, sin vínculo laboral por su propia cuenta y riesgo en el proceso de Gestión Financiera “subproceso de Gestión de recaudo, inversiones y pagos” en el Fondo de Valorización del Distrito de Medellín.</t>
  </si>
  <si>
    <t>Prestación de servicios profesionales como contratista independiente, sin vínculo laboral por su propia cuenta y riesgo como apoyo a la gestión en  el  proceso  de  Gestión  Financiera  "Subproceso  Gestión  contable" del Fondo de Valorización del Distrito de Medellín</t>
  </si>
  <si>
    <t>Prestación de servicios personales como contratista independiente, sin vínculo laboral por su propia cuenta y riesgo, como apoyo a la Dirección en el Fondo de Valorización del Distrito de Medellín.</t>
  </si>
  <si>
    <t>Prestación de servicios profesionales especializados como contratista independiente, sin vínculo laboral por su propia cuenta y riesgo en el proceso de Gestión Administrativa del Fondo de Valorización del Distrito de Medellín</t>
  </si>
  <si>
    <t>Prestación de servicios personales como contratista independiente, sin vínculo laboral por su propia cuenta y riesgo como apoyo administrativo en los procesos del Fondo de Valorización del Distrito de Medellín.</t>
  </si>
  <si>
    <t xml:space="preserve">Prestación de servicios personales como contratista independiente, sin vínculo laboral por su propia cuenta y riesgo, como apoyo a la gestión en el proceso de Tecnología de la Información del Fondo de Valorización del Distrito de Medellín. </t>
  </si>
  <si>
    <t>Prestación de servicios profesionales como contratista independiente, sin vínculo laboral por su propia cuenta y riesgo como  Abogado en  el  proceso  de  Gestión  Jurídica del Fondo de Valorización del Distrito de Medellín.</t>
  </si>
  <si>
    <t>Prestación de servicios profesionales como contratista independiente, sin vínculo laboral por su propia cuenta y riesgo, como abogado del proceso jurídico "subproceso de Gestión de Cobros" del Fondo de Valorización del Distrito de Medellín</t>
  </si>
  <si>
    <t>Prestación de servicios profesionales como contratista independiente, sin vínculo laboral por su propia cuenta y riesgo, como abogado en el proceso de control Interno del Fondo de Valorización del Distrito de Medellín.</t>
  </si>
  <si>
    <t>Prestación de servicios profesionales especializados como contratista independiente, sin  vínculo laboral por su propia cuenta  y riesgo, como abogado en el Procesos de  Gestión Jurídica  "Subproceso  de  Defensa jurídica  y  prevención  del  daño  antijuridico" del Fondo de Valorización del Distrito de Medellín</t>
  </si>
  <si>
    <t>Prestación de servicios personales como contratista independiente, sin vínculo laboral por su propia cuenta y riesgo como apoyo al proceso de administración de la contribución del Fondo de Valorización del Distrito de Medellín.</t>
  </si>
  <si>
    <t>Prestación de servicios personales como contratista independiente, sin vínculo laboral por su propia cuenta y riesgo para el apoyo a la gestión en el proceso de gestión administrativa "subproceso gestión documental" del Fondo de Valorización del Distrito de Medellín</t>
  </si>
  <si>
    <t>Prestación de servicios profesionales como contratista independiente, sin vínculo laboral por su propia cuenta y riesgo en el Proceso de Planeación "Subproceso de Conceptualización y estructura técnica de Valorización" del Fondo de Valorización del Distrito de Medellin.</t>
  </si>
  <si>
    <t>Prestación de servicios profesionales como contratista independiente, sin vínculo laboral por su propia cuenta y riesgo en el proceso de servicio al ciudadano del Fondo de Valorización del Distrito de Medellín.</t>
  </si>
  <si>
    <t>Prestación de servicios personales como contratista independiente, sin vínculo laboral por su propia cuenta y riesgo, como Tecnólogo de la rama de la Ingeniería Ambiental de apoyo a la gestión en las actividades del componente ambiental de los proyectos, en el Fondo de Valorización del Distrito de Medellín. </t>
  </si>
  <si>
    <t>Prestación de servicios profesionales como contratista independiente, sin vínculo laboral por su propia cuenta y riesgo en el proceso de Administración de Obras por Valorización del fondo de Valorización del Distrito de Medellín.</t>
  </si>
  <si>
    <t>Prestación de servicios personales como contratista independiente, sin vínculo laboral por su propia cuenta y riesgo para el apoyo a la gestión en el proceso de Gestión Administrativa "Subproceso Gestión Documental" del Fondo de Valorización del Distrito de Medellín.</t>
  </si>
  <si>
    <t>2023-02017</t>
  </si>
  <si>
    <t>2023-02018</t>
  </si>
  <si>
    <t>2023-02019</t>
  </si>
  <si>
    <t>2023-02020</t>
  </si>
  <si>
    <t>2023-02021</t>
  </si>
  <si>
    <t>2023-02022</t>
  </si>
  <si>
    <t>2023-02024</t>
  </si>
  <si>
    <t>2023-02025</t>
  </si>
  <si>
    <t>2023-02026</t>
  </si>
  <si>
    <t>2023-02027</t>
  </si>
  <si>
    <t>2023-02028</t>
  </si>
  <si>
    <t>2023-02029</t>
  </si>
  <si>
    <t>2023-02030</t>
  </si>
  <si>
    <t>2023-02031</t>
  </si>
  <si>
    <t>2023-02032</t>
  </si>
  <si>
    <t>2023-02033</t>
  </si>
  <si>
    <t>2023-02034</t>
  </si>
  <si>
    <t>2023-02035</t>
  </si>
  <si>
    <t>2023-02036</t>
  </si>
  <si>
    <t>2023-02037</t>
  </si>
  <si>
    <t>2023-02038</t>
  </si>
  <si>
    <t>2023-02040</t>
  </si>
  <si>
    <t>TRES (03) MESES</t>
  </si>
  <si>
    <t>2023-02023</t>
  </si>
  <si>
    <t>2023-02042</t>
  </si>
  <si>
    <t>Servicios PAAS de herramienta Bussiness Process Management Suite (BPMS) en modalidad Cloud Computing y apoyo en la automatización de procesos del fondo de Valorización del Distrito de Medellín</t>
  </si>
  <si>
    <t>CD 2023-001</t>
  </si>
  <si>
    <t>2023-02041</t>
  </si>
  <si>
    <t>RITA INES CALLE JARAMILLO</t>
  </si>
  <si>
    <t>2023-02043</t>
  </si>
  <si>
    <t>2023-02044</t>
  </si>
  <si>
    <t>2023-02045</t>
  </si>
  <si>
    <t>CPS 2023-025</t>
  </si>
  <si>
    <t>CPS 2023-026</t>
  </si>
  <si>
    <t>CPS 2023-027</t>
  </si>
  <si>
    <t>https://community.secop.gov.co/Public/Tendering/OpportunityDetail/Index?noticeUID=CO1.NTC.3704039&amp;isFromPublicArea=True&amp;isModal=False</t>
  </si>
  <si>
    <t>https://community.secop.gov.co/Public/Tendering/OpportunityDetail/Index?noticeUID=CO1.NTC.3704094&amp;isFromPublicArea=True&amp;isModal=False</t>
  </si>
  <si>
    <t>https://community.secop.gov.co/Public/Tendering/OpportunityDetail/Index?noticeUID=CO1.NTC.3704613&amp;isFromPublicArea=True&amp;isModal=False</t>
  </si>
  <si>
    <t>https://community.secop.gov.co/Public/Tendering/OpportunityDetail/Index?noticeUID=CO1.NTC.3705649&amp;isFromPublicArea=True&amp;isModal=False</t>
  </si>
  <si>
    <t>https://community.secop.gov.co/Public/Tendering/OpportunityDetail/Index?noticeUID=CO1.NTC.3704573&amp;isFromPublicArea=True&amp;isModal=False</t>
  </si>
  <si>
    <t>DIANA LUCIA MUÑOZ GUTIÉRREZ</t>
  </si>
  <si>
    <t>https://community.secop.gov.co/Public/Tendering/OpportunityDetail/Index?noticeUID=CO1.NTC.3705324&amp;isFromPublicArea=True&amp;isModal=False</t>
  </si>
  <si>
    <t>1.035.415.82</t>
  </si>
  <si>
    <t>https://community.secop.gov.co/Public/Tendering/OpportunityDetail/Index?noticeUID=CO1.NTC.3705724&amp;isFromPublicArea=True&amp;isModal=False</t>
  </si>
  <si>
    <t>https://community.secop.gov.co/Public/Tendering/OpportunityDetail/Index?noticeUID=CO1.NTC.3705871&amp;isFromPublicArea=True&amp;isModal=False</t>
  </si>
  <si>
    <t>https://community.secop.gov.co/Public/Tendering/OpportunityDetail/Index?noticeUID=CO1.NTC.3704600&amp;isFromPublicArea=True&amp;isModal=False</t>
  </si>
  <si>
    <t>https://community.secop.gov.co/Public/Tendering/OpportunityDetail/Index?noticeUID=CO1.NTC.3706134&amp;isFromPublicArea=True&amp;isModal=False</t>
  </si>
  <si>
    <t>https://community.secop.gov.co/Public/Tendering/OpportunityDetail/Index?noticeUID=CO1.NTC.3705350&amp;isFromPublicArea=True&amp;isModal=False</t>
  </si>
  <si>
    <t>https://community.secop.gov.co/Public/Tendering/OpportunityDetail/Index?noticeUID=CO1.NTC.3705556&amp;isFromPublicArea=True&amp;isModal=False</t>
  </si>
  <si>
    <t>https://community.secop.gov.co/Public/Tendering/OpportunityDetail/Index?noticeUID=CO1.NTC.3705537&amp;isFromPublicArea=True&amp;isModal=False</t>
  </si>
  <si>
    <t>https://community.secop.gov.co/Public/Tendering/OpportunityDetail/Index?noticeUID=CO1.NTC.3705047&amp;isFromPublicArea=True&amp;isModal=False</t>
  </si>
  <si>
    <t>https://community.secop.gov.co/Public/Tendering/OpportunityDetail/Index?noticeUID=CO1.NTC.3705796&amp;isFromPublicArea=True&amp;isModal=False</t>
  </si>
  <si>
    <t>https://community.secop.gov.co/Public/Tendering/OpportunityDetail/Index?noticeUID=CO1.NTC.3705020&amp;isFromPublicArea=True&amp;isModal=False</t>
  </si>
  <si>
    <t>https://community.secop.gov.co/Public/Tendering/OpportunityDetail/Index?noticeUID=CO1.NTC.3705918&amp;isFromPublicArea=True&amp;isModal=False</t>
  </si>
  <si>
    <t>YOHANA ANDREA GUERRA CORREA</t>
  </si>
  <si>
    <t>https://community.secop.gov.co/Public/Tendering/OpportunityDetail/Index?noticeUID=CO1.NTC.3706308&amp;isFromPublicArea=True&amp;isModal=False</t>
  </si>
  <si>
    <t>https://community.secop.gov.co/Public/Tendering/OpportunityDetail/Index?noticeUID=CO1.NTC.3706128&amp;isFromPublicArea=True&amp;isModal=False</t>
  </si>
  <si>
    <t>https://community.secop.gov.co/Public/Tendering/OpportunityDetail/Index?noticeUID=CO1.NTC.3705471&amp;isFromPublicArea=True&amp;isModal=False</t>
  </si>
  <si>
    <t>https://community.secop.gov.co/Public/Tendering/OpportunityDetail/Index?noticeUID=CO1.NTC.3705133&amp;isFromPublicArea=True&amp;isModal=False</t>
  </si>
  <si>
    <t>Dos (02) meses y veintiocho (28) días</t>
  </si>
  <si>
    <t>https://community.secop.gov.co/Public/Tendering/OpportunityDetail/Index?noticeUID=CO1.NTC.3710161&amp;isFromPublicArea=True&amp;isModal=False</t>
  </si>
  <si>
    <t>https://community.secop.gov.co/Public/Tendering/OpportunityDetail/Index?noticeUID=CO1.NTC.3705596&amp;isFromPublicArea=True&amp;isModal=False</t>
  </si>
  <si>
    <t>https://community.secop.gov.co/Public/Tendering/OpportunityDetail/Index?noticeUID=CO1.NTC.3709521&amp;isFromPublicArea=True&amp;isModal=False</t>
  </si>
  <si>
    <t>Prestación de servicios profesionales especializados como contratista independiente, sin vínculo laboral por su propia cuenta y riesgo, como Ingeniero en el proceso de Administración de Obras por Valorización del Fondo de Valorización del Distrito de Medellín.</t>
  </si>
  <si>
    <t>Dos (02) meses y veintisiete (27) días,</t>
  </si>
  <si>
    <t>https://community.secop.gov.co/Public/Tendering/OpportunityDetail/Index?noticeUID=CO1.NTC.3715118&amp;isFromPublicArea=True&amp;isModal=False</t>
  </si>
  <si>
    <t>Prestación de servicios profesionales como contratista independiente, sin vínculo laboral por su propia cuenta y riesgo, como ingeniero (a) en el Proceso Conceptualización, estructuración y diseño técnico de proyectos del Fondo de Valorización del Distrito de Medellín. </t>
  </si>
  <si>
    <t>Dos (02) meses y veintiocho (28) días,</t>
  </si>
  <si>
    <t>https://community.secop.gov.co/Public/Tendering/OpportunityDetail/Index?noticeUID=CO1.NTC.3710705&amp;isFromPublicArea=True&amp;isModal=False</t>
  </si>
  <si>
    <t>Prestación de servicios profesionales como contratista independiente, sin vínculo laboral por su propia cuenta y riesgo como apoyo jurídico a la dirección y a los procesos de gestión jurídica y gestión contractual del Fondo de Valorización del Distrito de Medellín.</t>
  </si>
  <si>
    <t>Dos (2) meses y veintiocho (28) días</t>
  </si>
  <si>
    <t>https://community.secop.gov.co/Public/Tendering/OpportunityDetail/Index?noticeUID=CO1.NTC.3709901&amp;isFromPublicArea=True&amp;isModal=False</t>
  </si>
  <si>
    <t>Prestación de servicios profesionales como contratista independiente, sin vínculo laboral por su propia cuenta y riesgo, como profesional del proceso de Administración de Obras por Valorización del fondo de Valorización del Distrito de Medellín</t>
  </si>
  <si>
    <t>https://community.secop.gov.co/Public/Tendering/OpportunityDetail/Index?noticeUID=CO1.NTC.3710255&amp;isFromPublicArea=True&amp;isModal=False</t>
  </si>
  <si>
    <t>2023-02046</t>
  </si>
  <si>
    <t>2023-02047</t>
  </si>
  <si>
    <t>2023-02048</t>
  </si>
  <si>
    <t>2023-02049</t>
  </si>
  <si>
    <t>2023-02050</t>
  </si>
  <si>
    <t>2023-02051</t>
  </si>
  <si>
    <t>Prestación de servicios profesionales como contratista independiente, sin vínculo laboral por su propia cuenta y riesgo como profesional en los Proceso de Gestión Financiera y Administración de la Contribución del Fondo de Valorización del Distrito de Medellín</t>
  </si>
  <si>
    <t>Prestación de servicios profesionales como contratista independiente, sin vínculo laboral por su propia cuenta y riesgo en el proceso de Gestión Financiera "subproceso de Gestión de recaudo, inversiones y pagos" en el Fondo de Valorización del Distrito de Medellín.</t>
  </si>
  <si>
    <t>Prestación de servicios personales como contratista independiente, sin vínculo laboral por su propia cuenta y riesgo como tramitador y apoyo a la gestión del Fondo de Valorización del Distrito de Medellín.</t>
  </si>
  <si>
    <t>Prestación de servicios profesionales especializados como contratista independiente, sin vínculo laboral por su propia cuenta y riesgo, en el proceso de Administración de la Contribución "subprocesos de Facturación y Cartera" del Fondo de Valorización del Distrito de Medellín.</t>
  </si>
  <si>
    <t>Prestación de servicios profesionales como contratista independiente, sin vínculo laboral por su propia cuenta y riesgo como Abogada de apoyo en el proceso de Gestión jurídica "Subproceso Gestión de Cobros" del Fondo de Valorización del Distrito de Medellín.</t>
  </si>
  <si>
    <t>Prestación de servicios profesionales  como contratista independiente,  sin  vínculo laboral por su propia cuenta  y riesgo, como Abogada en el Proceso de  Gestión jurídica "Subproceso de trámites  legales" del Fondo de Valorización del Distrito de Medellín.</t>
  </si>
  <si>
    <t xml:space="preserve">EDDY JAQUELINE JARAMILLO </t>
  </si>
  <si>
    <t>CPS 2023-028</t>
  </si>
  <si>
    <t>CPS 2023-029</t>
  </si>
  <si>
    <t>CPS 2023-030</t>
  </si>
  <si>
    <t>CPS 2023-031</t>
  </si>
  <si>
    <t>CPS 2023-032</t>
  </si>
  <si>
    <t>CPS 2023-033</t>
  </si>
  <si>
    <t>Dos (2) meses y veintidós (22) días</t>
  </si>
  <si>
    <t>https://community.secop.gov.co/Public/Tendering/OpportunityDetail/Index?noticeUID=CO1.NTC.3732710&amp;isFromPublicArea=True&amp;isModal=False</t>
  </si>
  <si>
    <t>https://community.secop.gov.co/Public/Tendering/OpportunityDetail/Index?noticeUID=CO1.NTC.3732660&amp;isFromPublicArea=True&amp;isModal=False</t>
  </si>
  <si>
    <t>https://community.secop.gov.co/Public/Tendering/OpportunityDetail/Index?noticeUID=CO1.NTC.3732681&amp;isFromPublicArea=True&amp;isModal=False</t>
  </si>
  <si>
    <t>https://community.secop.gov.co/Public/Tendering/OpportunityDetail/Index?noticeUID=CO1.NTC.3732793&amp;isFromPublicArea=True&amp;isModal=False</t>
  </si>
  <si>
    <t>https://community.secop.gov.co/Public/Tendering/OpportunityDetail/Index?noticeUID=CO1.NTC.3733058&amp;isFromPublicArea=True&amp;isModal=False</t>
  </si>
  <si>
    <t>https://community.secop.gov.co/Public/Tendering/OpportunityDetail/Index?noticeUID=CO1.NTC.3733089&amp;isFromPublicArea=True&amp;isModal=False</t>
  </si>
  <si>
    <t>2023--02052</t>
  </si>
  <si>
    <t>2023-02053</t>
  </si>
  <si>
    <t>2023-02054</t>
  </si>
  <si>
    <t>2023-02055</t>
  </si>
  <si>
    <t>2023-02056</t>
  </si>
  <si>
    <t>2023-02057</t>
  </si>
  <si>
    <t>2023-02058</t>
  </si>
  <si>
    <t>2023-02059</t>
  </si>
  <si>
    <t>2023-02060</t>
  </si>
  <si>
    <t>2023-02061</t>
  </si>
  <si>
    <t>2023-02062</t>
  </si>
  <si>
    <t>2023-02063</t>
  </si>
  <si>
    <t>CARLOS HUMBERTO AGUDELO</t>
  </si>
  <si>
    <t>DORA INES PAREJA TABORDA</t>
  </si>
  <si>
    <t>JULIANA ANDREA PÉREZ ARBOLEDA</t>
  </si>
  <si>
    <t>WILDER FERNEY  ATEHORTUA MIRA</t>
  </si>
  <si>
    <t>Prestación de servicios personales como contratista independiente, sin vínculo laboral por su propia cuenta y riesgo como apoyo en el Proceso de Gestión Financiera y administración de la contribución del Fondo de Valorización del Distrito de Medellín</t>
  </si>
  <si>
    <t>Prestación de servicios profesionales como contratista independiente, sin vínculo laboral por su propia cuenta y riesgo, como profesional en el proceso de control Interno del Fondo de Valorización del Distrito de Medellín.</t>
  </si>
  <si>
    <t>Prestación de servicios profesionales especializados como contratista independiente, sin vínculo laboral por su propia cuenta y riesgo en el Proceso de Control Interno del Fondo de Valorización del Distrito de Medellín</t>
  </si>
  <si>
    <t>Prestación de servicios profesionales como contratista independiente, sin vínculo  laboral por su propia cuenta y riesgo, en el Proceso de Administración de Obra por Valorización "Subproceso  Ambiental y Social" de lFondo de Valorización del Distrito de Medellín</t>
  </si>
  <si>
    <t>Prestación de servicios personales como contratista independiente, sin vínculo laboral por su propia cuenta y riesgo, como apoyo a la gestión en el Proceso de Tecnología de la Información del Fondo de Valorización del Distrito de Medellín</t>
  </si>
  <si>
    <t>Prestación de servicios profesionales como contratista independiente, sin vínculo laboral por su propia cuenta y riesgo como Abogado en el proceso de Gestión jurídica "Subproceso Gestión de Cobros" del Fondo de Valorización del Distrito de Medellín</t>
  </si>
  <si>
    <t>Prestación de servicios personales como contratista independiente,  sin  vínculo  laboral  por  su  propia  cuenta  y riesgo como apoyo en el Subproceso de Gestión Predial del Fondo de Valorización del Distrito de Medellín</t>
  </si>
  <si>
    <t>Prestación de servicios personales como contratista independiente, sin vínculo laboral por su propia cuenta y  riesgo como Apoyo a la Gestión en el Proceso de Administración de Obras por Valorización del Fondo de Valorización del Distrito de Medellín.</t>
  </si>
  <si>
    <t>Prestación de servicios profesionales especializados como contratista independiente,  sin  vínculo  laboral  por  su  propia  cuenta  y riesgo, como Abogado en el proceso Gestión  jurídica del Fondo de Valorización del Distrito de Medellín.</t>
  </si>
  <si>
    <t>Prestación de servicios profesionales especializados como contratista independiente, sin vínculo laboral por su propia cuenta y riesgo, como apoyo a la gestión de las actividades técnicas que se ejecutan durante los estudios de prefactibilidad de proyectos, que se desarrollan como parte del proceso de conceptualización y estructuración técnica de valorización, y demás actividades requeridas en el Fondo de Valorización del Distrito de Medellín.</t>
  </si>
  <si>
    <t>Prestación de servicios profesionales especializados como contratista independiente, sin vínculo laboral por su propia cuenta y riesgo como profesional en el Proceso de Gestión Administrativa "Subproceso de Gestión Humana y del Conocimiento" del Fondo de Valorización del Distrito de Medellín</t>
  </si>
  <si>
    <t>CPS 2023-034</t>
  </si>
  <si>
    <t>CPS 2023-035</t>
  </si>
  <si>
    <t>CPS 2023-036</t>
  </si>
  <si>
    <t>CPS 2023-037</t>
  </si>
  <si>
    <t>CPS 2023-038</t>
  </si>
  <si>
    <t>CPS 2023-039</t>
  </si>
  <si>
    <t>CPS 2023-040</t>
  </si>
  <si>
    <t>CPS 2023-041</t>
  </si>
  <si>
    <t>CPS 2023-042</t>
  </si>
  <si>
    <t>CPS 2023-043</t>
  </si>
  <si>
    <t>CPS 2023-044</t>
  </si>
  <si>
    <t>CPS 2023-045</t>
  </si>
  <si>
    <t>Dos (2) meses y dieciséis (16) días</t>
  </si>
  <si>
    <t>https://community.secop.gov.co/Public/Tendering/OpportunityDetail/Index?noticeUID=CO1.NTC.3767802&amp;isFromPublicArea=True&amp;isModal=False</t>
  </si>
  <si>
    <t>https://community.secop.gov.co/Public/Tendering/OpportunityDetail/Index?noticeUID=CO1.NTC.3767874&amp;isFromPublicArea=True&amp;isModal=False</t>
  </si>
  <si>
    <t>https://community.secop.gov.co/Public/Tendering/OpportunityDetail/Index?noticeUID=CO1.NTC.3768165&amp;isFromPublicArea=True&amp;isModal=False</t>
  </si>
  <si>
    <t>https://community.secop.gov.co/Public/Tendering/OpportunityDetail/Index?noticeUID=CO1.NTC.3768357&amp;isFromPublicArea=True&amp;isModal=False</t>
  </si>
  <si>
    <t>https://community.secop.gov.co/Public/Tendering/OpportunityDetail/Index?noticeUID=CO1.NTC.3768700&amp;isFromPublicArea=True&amp;isModal=False</t>
  </si>
  <si>
    <t>https://community.secop.gov.co/Public/Tendering/OpportunityDetail/Index?noticeUID=CO1.NTC.3768259&amp;isFromPublicArea=True&amp;isModal=False</t>
  </si>
  <si>
    <t>https://community.secop.gov.co/Public/Tendering/OpportunityDetail/Index?noticeUID=CO1.NTC.3768888&amp;isFromPublicArea=True&amp;isModal=False</t>
  </si>
  <si>
    <t>https://community.secop.gov.co/Public/Tendering/OpportunityDetail/Index?noticeUID=CO1.NTC.3768054&amp;isFromPublicArea=True&amp;isModal=False</t>
  </si>
  <si>
    <t>https://community.secop.gov.co/Public/Tendering/OpportunityDetail/Index?noticeUID=CO1.NTC.3766421&amp;isFromPublicArea=True&amp;isModal=False</t>
  </si>
  <si>
    <t>https://community.secop.gov.co/Public/Tendering/OpportunityDetail/Index?noticeUID=CO1.NTC.3766354&amp;isFromPublicArea=True&amp;isModal=False</t>
  </si>
  <si>
    <t>https://community.secop.gov.co/Public/Tendering/OpportunityDetail/Index?noticeUID=CO1.NTC.3766654&amp;isFromPublicArea=True&amp;isModal=False</t>
  </si>
  <si>
    <t>https://community.secop.gov.co/Public/Tendering/OpportunityDetail/Index?noticeUID=CO1.NTC.3769233&amp;isFromPublicArea=True&amp;isModal=False</t>
  </si>
  <si>
    <t>CPS 2023-046</t>
  </si>
  <si>
    <t>CPS 2023-047</t>
  </si>
  <si>
    <t>Prestación de servicios profesionales especializados como contratista independiente, sin vínculo laboral por su propia cuenta y riesgo, en el proceso de planeación estratégica “Subproceso de Planeación Institucional” del Fondo de Valorización del Distrito de Medellín.</t>
  </si>
  <si>
    <t>Prestación de servicios personales como contratista independiente, sin vínculo laboral por su propia cuenta y riesgo, como apoyo a la gestión en el proceso de Gestión Administrativa "Subproceso de Gestión documental" del Fondo de Valorización del Distrito de Medellín</t>
  </si>
  <si>
    <t xml:space="preserve">YOHANA ANDREA GUERRA CORREA </t>
  </si>
  <si>
    <t>Prestación de servicios profesionales especializados como contratista independiente, sin vínculo laboral por su propia cuenta y riesgo, como Arquitecto en el proceso de conceptualización, estructuración y diseño de proyectos en el Fondo de Valorización del Distrito de Medellín y demás actividades requeridas.</t>
  </si>
  <si>
    <t>CPS 2023-048</t>
  </si>
  <si>
    <t>CLAUDIA PATRICIA ROJAS BENITEZ</t>
  </si>
  <si>
    <t>Prestación de servicios profesionales especializados como contratista independiente sin vínculo laboral por su propia cuenta y riesgo en el proceso de Gestión Contractual del Fondo de Valorización del Distrito de Medellín.</t>
  </si>
  <si>
    <t>2023-02064</t>
  </si>
  <si>
    <t>2023-02065</t>
  </si>
  <si>
    <t>2023-02066</t>
  </si>
  <si>
    <t>2023-02067</t>
  </si>
  <si>
    <t>2023-02068</t>
  </si>
  <si>
    <t>Dos (02) meses y dieciséis (16) días</t>
  </si>
  <si>
    <t>https://community.secop.gov.co/Public/Tendering/OpportunityDetail/Index?noticeUID=CO1.NTC.3767058&amp;isFromPublicArea=True&amp;isModal=False</t>
  </si>
  <si>
    <t>https://community.secop.gov.co/Public/Tendering/OpportunityDetail/Index?noticeUID=CO1.NTC.3779609&amp;isFromPublicArea=True&amp;isModal=False</t>
  </si>
  <si>
    <t>https://community.secop.gov.co/Public/Tendering/OpportunityDetail/Index?noticeUID=CO1.NTC.3766760&amp;isFromPublicArea=True&amp;isModal=False</t>
  </si>
  <si>
    <t>CPS 2023-049</t>
  </si>
  <si>
    <t>Dos (02) meses y catorce (14) días</t>
  </si>
  <si>
    <t>https://community.secop.gov.co/Public/Tendering/OpportunityDetail/Index?noticeUID=CO1.NTC.3787829&amp;isFromPublicArea=True&amp;isModal=False</t>
  </si>
  <si>
    <t>Actualización, mantenimiento, soporte y ajustes al sistema financiero_x0002_contable ERP-SAFIX, en modalidad software como servicio (SAAS).</t>
  </si>
  <si>
    <t xml:space="preserve"> 900.158.929-0</t>
  </si>
  <si>
    <t>CD 2023-002</t>
  </si>
  <si>
    <t>Seis (06) meses</t>
  </si>
  <si>
    <t>https://community.secop.gov.co/Public/Tendering/OpportunityDetail/Index?noticeUID=CO1.NTC.3797648&amp;isFromPublicArea=True&amp;isModal=False</t>
  </si>
  <si>
    <t>2023-02069</t>
  </si>
  <si>
    <t>LESLY TATIANA TABARES SÁNCHEZ</t>
  </si>
  <si>
    <t>Prestación de servicios profesionales como contratista independiente, sin vínculo laboral por su propia cuenta y riesgo como profesional en el Proceso de Comunicaciones del Fondo de Valorización del Distrito de Medellín</t>
  </si>
  <si>
    <t>CPS 2023-050</t>
  </si>
  <si>
    <t>Dos (2) meses y nueve (9) días</t>
  </si>
  <si>
    <t>https://community.secop.gov.co/Public/Tendering/OpportunityDetail/Index?noticeUID=CO1.NTC.3829532&amp;isFromPublicArea=True&amp;isModal=False</t>
  </si>
  <si>
    <t>2023-02070</t>
  </si>
  <si>
    <t>2023-02071</t>
  </si>
  <si>
    <t>MANUEL SALVADOR OLIVEROS</t>
  </si>
  <si>
    <t>Prestación de servicios profesionales como Contador Público el Proceso de Gestión Financiera "Subproceso de Gestión Contable" de acuerdo con lo establecido por la Contaduría General de la Nación en el Fondo Valorización del Distrito de Medellín</t>
  </si>
  <si>
    <t>CPS 2023-052</t>
  </si>
  <si>
    <t>Un (01) mes</t>
  </si>
  <si>
    <t>https://community.secop.gov.co/Public/Tendering/OpportunityDetail/Index?noticeUID=CO1.NTC.3905477&amp;isFromPublicArea=True&amp;isModal=False</t>
  </si>
  <si>
    <t>DIANA PATRICIA ZAPATA URREGO</t>
  </si>
  <si>
    <t>Prestación de servicios profesionales como contratista independiente, sin vínculo laboral por su propia cuenta y riesgo, como Abogado en el proceso de Gestión jurídica "Subproceso de Gestión Predial" del Fondo de Valorización de Medellín</t>
  </si>
  <si>
    <t>CPS 2023-051</t>
  </si>
  <si>
    <t>Dos (02) meses</t>
  </si>
  <si>
    <t>https://community.secop.gov.co/Public/Tendering/OpportunityDetail/Index?noticeUID=CO1.NTC.3904336&amp;isFromPublicArea=True&amp;isModal=False</t>
  </si>
  <si>
    <t>2023-02072</t>
  </si>
  <si>
    <t>900158114-5</t>
  </si>
  <si>
    <t>CD 2023-006</t>
  </si>
  <si>
    <t>Once (11) meses</t>
  </si>
  <si>
    <t>https://community.secop.gov.co/Public/Tendering/OpportunityDetail/Index?noticeUID=CO1.NTC.3926416&amp;isFromPublicArea=True&amp;isModal=False</t>
  </si>
  <si>
    <t>2023-02073</t>
  </si>
  <si>
    <t>Servicio de suscripción para la revisión y monitoreo de notificaciones judiciales en línea, para los procesos jurídicos en los que el Fondo de Valorización de Medellín, es parte</t>
  </si>
  <si>
    <t>CD 2023-003</t>
  </si>
  <si>
    <t>Contrato interadministrativo de telecomunicaciones unificadas y de seguridad perimetral, que incluye alquiler de equipos para el Fondo de Valorización de Medellín.</t>
  </si>
  <si>
    <t>Nueve (09) meses</t>
  </si>
  <si>
    <t>https://community.secop.gov.co/Public/Tendering/OpportunityDetail/Index?noticeUID=CO1.NTC.3902694&amp;isFromPublicArea=True&amp;isModal=False</t>
  </si>
  <si>
    <t>2023-02074</t>
  </si>
  <si>
    <t>Arrendamiento de inmuebles localizados en el Distrito de Medellín Cr. 65A No. 13-157, Aeropuerto Olaya Herrera, destinado para el funcionamiento del Fondo de Valorización del Distrito de Medellín, con la disponibilidad de espacio para los equipos, funcionarios y contratistas</t>
  </si>
  <si>
    <t>900205407-1</t>
  </si>
  <si>
    <t>CD 2023-005</t>
  </si>
  <si>
    <t>https://community.secop.gov.co/Public/Tendering/OpportunityDetail/Index?noticeUID=CO1.NTC.3902396&amp;isFromPublicArea=True&amp;isModal=False</t>
  </si>
  <si>
    <t>2023-02075</t>
  </si>
  <si>
    <t>CD 2023-004</t>
  </si>
  <si>
    <t>https://community.secop.gov.co/Public/Tendering/OpportunityDetail/Index?noticeUID=CO1.NTC.3904965&amp;isFromPublicArea=True&amp;isModal=False</t>
  </si>
  <si>
    <t>TRANSPORTES Y VIAJES TURISCAR S.A.S</t>
  </si>
  <si>
    <t>2023-02076</t>
  </si>
  <si>
    <t>SI 2023-001</t>
  </si>
  <si>
    <t>Servicio especial de transporte de pasajeros para el Fondo de Valorización del Distrito de Medellín</t>
  </si>
  <si>
    <t>811.040.774-5</t>
  </si>
  <si>
    <t>https://community.secop.gov.co/Public/Tendering/OpportunityDetail/Index?noticeUID=CO1.NTC.3705515&amp;isFromPublicArea=True&amp;isModal=False</t>
  </si>
  <si>
    <t>2023-02077</t>
  </si>
  <si>
    <t>CPS 2023-053</t>
  </si>
  <si>
    <t xml:space="preserve">DUVAN ALBERTO GRACIANO GIRALDO </t>
  </si>
  <si>
    <t>Prestación de servicios profesionales como contratista independiente, sin vínculo laboral por su propia cuenta y riesgo como Abogado(a) en el proceso de Gestión Contractual del Fondo de Valorización del Distrito de Medellín</t>
  </si>
  <si>
    <t xml:space="preserve">Un (01) mes y veintiún (21) días </t>
  </si>
  <si>
    <t>https://community.secop.gov.co/Public/Tendering/OpportunityDetail/Index?noticeUID=CO1.NTC.3949697&amp;isFromPublicArea=True&amp;isModal=False</t>
  </si>
  <si>
    <t>2023-02078</t>
  </si>
  <si>
    <t>CPS 2023-054</t>
  </si>
  <si>
    <t>NANCY DEL SOCORRO ARROYAVE TAMAYO</t>
  </si>
  <si>
    <t>Prestación de servicios profesionales sin vínculo laboral por su propia cuenta y riesgo para el acompañamiento en los procesos financiero y de la administración de la contribución del Fondo de Valorización de Medellín</t>
  </si>
  <si>
    <t>Un (01) mes y diecinueve (19) dias</t>
  </si>
  <si>
    <t>https://community.secop.gov.co/Public/Tendering/OpportunityDetail/Index?noticeUID=CO1.NTC.3960157&amp;isFromPublicArea=True&amp;isModal=False</t>
  </si>
  <si>
    <t>GABRIEL JAIME GONZALEZ FLOREZ</t>
  </si>
  <si>
    <t>2023-02079</t>
  </si>
  <si>
    <t>Prestación de servicios personales como contratista independiente, sin vínculo laboral por su propia cuenta y riesgo como apoyo en el proceso de comunicaciones en el Fondo de Valorización de Medellín</t>
  </si>
  <si>
    <t>CPS 2023-056</t>
  </si>
  <si>
    <t>Un (01) mes y siete (7) días</t>
  </si>
  <si>
    <t>https://community.secop.gov.co/Public/Tendering/OpportunityDetail/Index?noticeUID=CO1.NTC.4031206&amp;isFromPublicArea=True&amp;isModal=False</t>
  </si>
  <si>
    <t>2023-02080</t>
  </si>
  <si>
    <t>STIVEN ALZATE RAMIREZ</t>
  </si>
  <si>
    <t>CPS 2023-055</t>
  </si>
  <si>
    <t>Un (01) mes y doce (12) días</t>
  </si>
  <si>
    <t>https://community.secop.gov.co/Public/Tendering/OpportunityDetail/Index?noticeUID=CO1.NTC.4030779&amp;isFromPublicArea=True&amp;isModal=False</t>
  </si>
  <si>
    <t>2023-02081</t>
  </si>
  <si>
    <t>Prestación de servicios personales como contratista independiente, sin vínculo laboral por su propia cuenta y riesgo en el proceso de Administración de Obras por Valorización del fondo de Valorización del Distrito de Medellín</t>
  </si>
  <si>
    <t>Prestación de servicios profesionales especializados como contratista independiente sin vínculo laboral por su propia cuenta y riesgo en el proceso de Gestión Contractual del Fondo de Valorización del Distrito de Medellín</t>
  </si>
  <si>
    <t>CPS 2023-057</t>
  </si>
  <si>
    <t>Un (1) mes y (11) once dias</t>
  </si>
  <si>
    <t>https://community.secop.gov.co/Public/Tendering/OpportunityDetail/Index?noticeUID=CO1.NTC.4068861&amp;isFromPublicArea=True&amp;isModal=False</t>
  </si>
  <si>
    <t>2023-02082</t>
  </si>
  <si>
    <t>Contrato interadministrativo para el apoyo a la gestión en las actividades de servicio al ciudadano, cobro persuasivo y cobro preventivo en el Fondo de Valorización de Medellín</t>
  </si>
  <si>
    <t>CD 2023-007</t>
  </si>
  <si>
    <t>Ocho meses (8) meses</t>
  </si>
  <si>
    <t>JSESSICA ALEXANDA CASTRILLON</t>
  </si>
  <si>
    <t>https://community.secop.gov.co/Public/Tendering/OpportunityDetail/Index?noticeUID=CO1.NTC.4097679&amp;isFromPublicArea=True&amp;isModal=False</t>
  </si>
  <si>
    <t>2023-02083</t>
  </si>
  <si>
    <t>Prestación del servicio integral de aseo y cafetería en el Fondo de Valorización del Distrito de Medellín</t>
  </si>
  <si>
    <t>MEGACONTROL DE ANTIOQUIA S.A.S.</t>
  </si>
  <si>
    <t>900.353.589-5</t>
  </si>
  <si>
    <t>SA 2023-002</t>
  </si>
  <si>
    <t>47.771.346 </t>
  </si>
  <si>
    <t>Diez (10) meses</t>
  </si>
  <si>
    <t>https://community.secop.gov.co/Public/Tendering/OpportunityDetail/Index?noticeUID=CO1.NTC.3866248&amp;isFromPublicArea=True&amp;isModal=False</t>
  </si>
  <si>
    <t>DOS (02) MES</t>
  </si>
  <si>
    <t>DOS (02) MESES 
UN (01) MES</t>
  </si>
  <si>
    <t>2023-02084</t>
  </si>
  <si>
    <t>2023-02085</t>
  </si>
  <si>
    <t>2023-02086</t>
  </si>
  <si>
    <t>PLAZA MAYOR MEDELLIN CONVENCIONES Y EXPOSICIONES S.A</t>
  </si>
  <si>
    <t>CD 2023-008</t>
  </si>
  <si>
    <t>ENERGIA Y MANIOBRA S.A.</t>
  </si>
  <si>
    <t>MC 2023-001</t>
  </si>
  <si>
    <t>LUZ HELENA GAVIRIA RAMIREZ</t>
  </si>
  <si>
    <t>21.401.27</t>
  </si>
  <si>
    <t>CPS 2023-058</t>
  </si>
  <si>
    <t>Veinticinco (25) días</t>
  </si>
  <si>
    <t>https://community.secop.gov.co/Public/Tendering/OpportunityDetail/Index?noticeUID=CO1.NTC.4129871&amp;isFromPublicArea=True&amp;isModal=False</t>
  </si>
  <si>
    <t>Servicio de mantenimiento preventivo, correctivo, suministro, instalación, desintalacion de aires acondicionados par el Fondo de Valorizacion del Disrito de Medellin</t>
  </si>
  <si>
    <t>900.361.370-3</t>
  </si>
  <si>
    <t>https://community.secop.gov.co/Public/Tendering/OpportunityDetail/Index?noticeUID=CO1.NTC.4042171&amp;isFromPublicArea=True&amp;isModal=False</t>
  </si>
  <si>
    <t>Contrato Interadministrativo de mandato sin representación para la operación logística y la ejecución del plan de comunicaciones del Fondo de Valorización del Distrito de Medellín - Fonvalmed</t>
  </si>
  <si>
    <t>900.158.929-0</t>
  </si>
  <si>
    <t>https://community.secop.gov.co/Public/Tendering/OpportunityDetail/Index?noticeUID=CO1.NTC.4161668&amp;isFromPublicArea=True&amp;isModal=False</t>
  </si>
  <si>
    <t>2023-02087</t>
  </si>
  <si>
    <t>YAMITH SNEIDER HOYOS SERNA</t>
  </si>
  <si>
    <t>Prestación de servicios profesionales como contratista independiente, sin vínculo laboral por su propia cuenta y riesgo como Ingeniero Forestal en los procesos de Administración de Obras por Valorización y Conceptualización, Estructuración y Diseño de Proyectos del Fondo de Valorización del Distrito de Medellín</t>
  </si>
  <si>
    <t>CPS 2023-059</t>
  </si>
  <si>
    <t>https://community.secop.gov.co/Public/Tendering/OpportunityDetail/Index?noticeUID=CO1.NTC.4151594&amp;isFromPublicArea=True&amp;isModal=False</t>
  </si>
  <si>
    <t>Veintidós (22) días</t>
  </si>
  <si>
    <t>2023-02088</t>
  </si>
  <si>
    <t>CARLOS ALEJANDRO TORO PRIETO</t>
  </si>
  <si>
    <t>Prestación de servicios profesionales como contratista independiente, sin vínculo laboral por su propia cuenta y riesgo, como apoyo a la gestión en las actividades del proceso jurídico y coadyuvar en la prevención del daño antijurídico del Fondo de Valorización del Distrito de Medellín</t>
  </si>
  <si>
    <t>Prestación de servicios profesionales como contrat</t>
  </si>
  <si>
    <t>https://community.secop.gov.co/Public/Tendering/OpportunityDetail/Index?noticeUID=CO1.NTC.4187596&amp;isFromPublicArea=True&amp;isModal=False</t>
  </si>
  <si>
    <t>Tres (3) meses</t>
  </si>
  <si>
    <t>2023-02089</t>
  </si>
  <si>
    <t>EVELYN AGUIRRE MOLINA</t>
  </si>
  <si>
    <t>CPS 2023-060</t>
  </si>
  <si>
    <t>Prestación de servicios profesionales como contratista independiente, sin vínculo laboral por su propia cuenta y riesgo como Ingeniero en el proceso de Tecnologías de la Información del Fondo de Valorización del Distrito de Medellín</t>
  </si>
  <si>
    <t>https://community.secop.gov.co/Public/Tendering/OpportunityDetail/Index?noticeUID=CO1.NTC.4197601&amp;isFromPublicArea=True&amp;isModal=False</t>
  </si>
  <si>
    <t>Once (11) días</t>
  </si>
  <si>
    <t>2023-02090</t>
  </si>
  <si>
    <t>EMPRESA DEDESARROLLO URBANOEDU</t>
  </si>
  <si>
    <t>CD 2023-010</t>
  </si>
  <si>
    <t>https://community.secop.gov.co/Public/Tendering/OpportunityDetail/Index?noticeUID=CO1.NTC.4214674&amp;isFromPublicArea=True&amp;isModal=False</t>
  </si>
  <si>
    <t>CONTRATO INTERADMINISTRATIVO EN LA MODALIDAD DE MANDATO SIN REPRESENTACIÓN PARA DESARROLLAR LAS ETAPAS DE PRECONSTRUCCIÓN Y CONSTRUCCIÓN PARA LAS OBRAS DE LA AMPLIACIÓN SEGUNDA CALZADA AVENIDA 34, PASO A DESNIVEL CON LA LOMA DE LOS GONZÁLEZ Y OBRAS COMPLEMENTARIAS, BAJO LA METODOLOGÍA BIM-BUILDING INFORMATION MODELING, CON LAS INTERVENTORÍAS INDEPENDIENTES</t>
  </si>
  <si>
    <t>Veinte (20) meses</t>
  </si>
  <si>
    <t>DAVID SANTIAGO HUERTAS CASTANO</t>
  </si>
  <si>
    <t>2023-02091</t>
  </si>
  <si>
    <t>SA 2023-005</t>
  </si>
  <si>
    <t>GRM COLOMBIA SAS</t>
  </si>
  <si>
    <t>Servicio integral para almacenaje y custodia de archivos en el Fondo de Valorización del Distrito de Medellín.</t>
  </si>
  <si>
    <t>DUVAN ALBERTO GRACIANO GIRALDO</t>
  </si>
  <si>
    <t>https://community.secop.gov.co/Public/Tendering/OpportunityDetail/Index?noticeUID=CO1.NTC.4073249&amp;isFromPublicArea=True&amp;isModal=False</t>
  </si>
  <si>
    <t>2023-02092</t>
  </si>
  <si>
    <t>https://community.secop.gov.co/Public/Tendering/OpportunityDetail/Index?noticeUID=CO1.NTC.4178172&amp;isFromPublicArea=True&amp;isModal=False</t>
  </si>
  <si>
    <t>MULTISERVICIOSINGENIERIA GLOBAL MIGSAS</t>
  </si>
  <si>
    <t>901.523.858-5</t>
  </si>
  <si>
    <t>Prestación del servicio de mantenimiento, reparación y adecuaciones locativas, incluyendo el suministro de materiales y mano de obra de acuerdo con las necesidades del Fondo de Valorización del Distrito de Medellín</t>
  </si>
  <si>
    <t>MC 2023-002</t>
  </si>
  <si>
    <t>2023-02093</t>
  </si>
  <si>
    <t>CPS 2023-061</t>
  </si>
  <si>
    <t>Cuatro (4) Meses</t>
  </si>
  <si>
    <t>https://community.secop.gov.co/Public/Tendering/OpportunityDetail/Index?noticeUID=CO1.NTC.4260930&amp;isFromPublicArea=True&amp;isModal=False</t>
  </si>
  <si>
    <t>2023-02148</t>
  </si>
  <si>
    <t>SA 2023-006</t>
  </si>
  <si>
    <t>DISTRIBUIDORA RED COMPUTO SAS</t>
  </si>
  <si>
    <t>Prestación del servicio integral de alquiler de equipos tecnológicos y suministro de licenciamiento de software requeridos para cumplir con las actividades del Fondo de Valorización del Distrito de Medellín</t>
  </si>
  <si>
    <t>Ocho (08) Meses</t>
  </si>
  <si>
    <t>2023-02094</t>
  </si>
  <si>
    <t>Prestación de servicios personales como contratista independiente, sin vínculo laboral por su propia cuenta y
riesgo como apoyo a la gestión en los procesos de Gestión contractual y Gestión Administrativa del Fondo de
Valorización del Distrito de Medellín</t>
  </si>
  <si>
    <t>CPS 2023-062</t>
  </si>
  <si>
    <t>https://community.secop.gov.co/Public/Tendering/OpportunityDetail/Index?noticeUID=CO1.NTC.4256338&amp;isFromPublicArea=True&amp;isModal=False</t>
  </si>
  <si>
    <t>2023-02095</t>
  </si>
  <si>
    <t>CPS 2023-063</t>
  </si>
  <si>
    <t>https://community.secop.gov.co/Public/Tendering/OpportunityDetail/Index?noticeUID=CO1.NTC.4256095&amp;isFromPublicArea=True&amp;isModal=False</t>
  </si>
  <si>
    <t>2023-02096</t>
  </si>
  <si>
    <t>CPS 2023-064</t>
  </si>
  <si>
    <t>Prestación de servicios profesionales especializados como contratista independiente, sin vínculo laboral por su propia cuenta y riesgo en el proceso de Gestión Financiera, subproceso "Planeación Financiera y Presupuestal" del Fondo de Valorización del Distrito de Medellín</t>
  </si>
  <si>
    <t>https://community.secop.gov.co/Public/Tendering/OpportunityDetail/Index?noticeUID=CO1.NTC.4265800&amp;isFromPublicArea=True&amp;isModal=False</t>
  </si>
  <si>
    <t>CPS 2023-065</t>
  </si>
  <si>
    <t>2023-02097</t>
  </si>
  <si>
    <t>Prestación de servicios profesionales especializados como contratista independiente, sin vínculo laboral por su propia cuenta y riesgo en el proceso de Gestión Financiera "subproceso de Gestión de recaudo, inversiones y pagos" en el Fondo de Valorización del Distrito de Medellín</t>
  </si>
  <si>
    <t>https://community.secop.gov.co/Public/Tendering/OpportunityDetail/Index?noticeUID=CO1.NTC.4260650&amp;isFromPublicArea=True&amp;isModal=False</t>
  </si>
  <si>
    <t>2023-02098</t>
  </si>
  <si>
    <t>Prestación de servicios profesionales como contratista independiente, sin vínculo laboral por su propia cuenta y riesgo como Contador público en el proceso de Gestión Financiera "Subproceso Gestión contable" del Fondo de Valorización del Distrito de Medellín</t>
  </si>
  <si>
    <t>CPS 2023-066</t>
  </si>
  <si>
    <t>https://community.secop.gov.co/Public/Tendering/OpportunityDetail/Index?noticeUID=CO1.NTC.4261315&amp;isFromPublicArea=True&amp;isModal=False</t>
  </si>
  <si>
    <t>2023-02099</t>
  </si>
  <si>
    <t>CPS 2023-067</t>
  </si>
  <si>
    <t>Prestación de servicios personales como contratista independiente, sin vínculo laboral por su propia cuenta y riesgo, como apoyo a la Dirección en el Fondo de Valorización del Distrito de Medellín</t>
  </si>
  <si>
    <t>cuatro (4) Meses</t>
  </si>
  <si>
    <t>https://community.secop.gov.co/Public/Tendering/OpportunityDetail/Index?noticeUID=CO1.NTC.4261580&amp;isFromPublicArea=True&amp;isModal=False</t>
  </si>
  <si>
    <t>2023-02100</t>
  </si>
  <si>
    <t>CPS 2023-068</t>
  </si>
  <si>
    <t>https://community.secop.gov.co/Public/Tendering/OpportunityDetail/Index?noticeUID=CO1.NTC.4262321&amp;isFromPublicArea=True&amp;isModal=False</t>
  </si>
  <si>
    <t>2023-02101</t>
  </si>
  <si>
    <t>CPS 2023-069</t>
  </si>
  <si>
    <t>Prestación de servicios personales como contratista independiente, sin vínculo laboral por su propia cuenta y riesgo como apoyo administrativo en los procesos del Fondo de Valorización del Distrito de Medellín</t>
  </si>
  <si>
    <t>https://community.secop.gov.co/Public/Tendering/OpportunityDetail/Index?noticeUID=CO1.NTC.4262434&amp;isFromPublicArea=True&amp;isModal=False</t>
  </si>
  <si>
    <t>2023-02102</t>
  </si>
  <si>
    <t>2023-02103</t>
  </si>
  <si>
    <t>2023-02104</t>
  </si>
  <si>
    <t>2023-02105</t>
  </si>
  <si>
    <t>2023-02106</t>
  </si>
  <si>
    <t>2023-02107</t>
  </si>
  <si>
    <t>2023-02108</t>
  </si>
  <si>
    <t>2023-02109</t>
  </si>
  <si>
    <t>2023-02110</t>
  </si>
  <si>
    <t>2023-02111</t>
  </si>
  <si>
    <t>2023-02112</t>
  </si>
  <si>
    <t>2023-02113</t>
  </si>
  <si>
    <t>2023-02114</t>
  </si>
  <si>
    <t>2023-02115</t>
  </si>
  <si>
    <t>2023-02116</t>
  </si>
  <si>
    <t>2023-02117</t>
  </si>
  <si>
    <t>2023-02118</t>
  </si>
  <si>
    <t>2023-02119</t>
  </si>
  <si>
    <t>2023-02120</t>
  </si>
  <si>
    <t>2023-02121</t>
  </si>
  <si>
    <t>2023-02122</t>
  </si>
  <si>
    <t>2023-02123</t>
  </si>
  <si>
    <t>2023-02124</t>
  </si>
  <si>
    <t>2023-02125</t>
  </si>
  <si>
    <t>2023-02126</t>
  </si>
  <si>
    <t>2023-02127</t>
  </si>
  <si>
    <t>2023-02128</t>
  </si>
  <si>
    <t>2023-02129</t>
  </si>
  <si>
    <t>2023-02130</t>
  </si>
  <si>
    <t>2023-02131</t>
  </si>
  <si>
    <t>2023-02132</t>
  </si>
  <si>
    <t>2023-02133</t>
  </si>
  <si>
    <t>2023-02134</t>
  </si>
  <si>
    <t>2023-02135</t>
  </si>
  <si>
    <t>2023-02136</t>
  </si>
  <si>
    <t>2023-02137</t>
  </si>
  <si>
    <t>2023-02138</t>
  </si>
  <si>
    <t>2023-02139</t>
  </si>
  <si>
    <t>2023-02140</t>
  </si>
  <si>
    <t>2023-02141</t>
  </si>
  <si>
    <t>2023-02142</t>
  </si>
  <si>
    <t>2023-02143</t>
  </si>
  <si>
    <t>LESLY TATIANA TABARES SANCHEZ</t>
  </si>
  <si>
    <t>STIVEN ALZATE RAMRIEZ</t>
  </si>
  <si>
    <t>ANGELICA MONTERROSA</t>
  </si>
  <si>
    <t>JUSTINIANO ARTURO TURIZO ORTIZ</t>
  </si>
  <si>
    <t>Prestación de servicios profesionales como contratista independiente, sin vínculo laboral por su propia cuenta y riesgo como Abogado en el proceso de Gestión Jurídica del Fondo de Valorización del Distrito de Medellín</t>
  </si>
  <si>
    <t>Prestación de servicios profesionales especializados como contratista independiente, sin vínculo laboral por su propia cuenta y riesgo, como abogado del proceso jurídico "subproceso de Gestión de Cobros" del Fondo de Valorización del Distrito de Medellín</t>
  </si>
  <si>
    <t>Prestación de servicios profesionales especializados como contratista independiente, sin vínculo laboral por su propia cuenta y riesgo, como abogado en el Procesos de Gestión Jurídica "Subproceso de Defensa jurídica y prevención del daño antijuridico" del Fondo de Valorización del Distrito de Medellín</t>
  </si>
  <si>
    <t>Prestación de servicios personales como contratista independiente, sin vínculo laboral por su propia cuenta y riesgo como apoyo al proceso de administración de la contribución del Fondo de Valorización del Distrito de Medellín</t>
  </si>
  <si>
    <t>Prestación de servicios profesionales como contratista independiente, sin vínculo laboral por su propia cuenta y riesgo en el Proceso de Planeación "Subproceso de Conceptualización y estructura técnica de Valorización" del Fondo de Valorización del Distrito de Medellin</t>
  </si>
  <si>
    <t>Prestación de servicios profesionales como contratista independiente, sin vínculo laboral por su propia cuenta y riesgo en el proceso de servicio al ciudadano del Fondo de Valorización del Distrito de Medellín</t>
  </si>
  <si>
    <t>Prestación de servicios profesionales como contratista independiente, sin vínculo laboral por su propia cuenta y riesgo, como Ingeniero(a) Ambiental de apoyo a la gestión en las actividades del componente ambiental de los proyectos, en el Fondo de Valorización del Distrito de Medellín</t>
  </si>
  <si>
    <t>Prestación de servicios personales como contratista independiente, sin vínculo laboral por su propia cuenta y riesgo para el apoyo a la gestión en el proceso de Gestión Administrativa "Subproceso Gestión Documental" del Fondo de Valorización del Distrito de Medellín</t>
  </si>
  <si>
    <t>Prestación de servicios profesionales como contratista independiente, sin vínculo laboral por su propia cuenta y riesgo como apoyo jurídico a la dirección y a los procesos de gestión jurídica y gestión contractual del Fondo de Valorización del Distrito de Medellín</t>
  </si>
  <si>
    <t>Prestación de servicios profesionales como contratista independiente, sin vínculo laboral por su propia cuenta y riesgo en el proceso de Gestión Financiera "subproceso de Gestión de recaudo, inversiones y pagos" en el Fondo de Valorización del Distrito de Medellín</t>
  </si>
  <si>
    <t>Prestación de servicios personales como contratista independiente, sin vínculo laboral por su propia cuenta y riesgo como tramitador y apoyo a la gestión del Fondo de Valorización del Distrito de Medellín</t>
  </si>
  <si>
    <t>Prestación de servicios profesionales especializados como contratista independiente, sin vínculo laboral por su propia cuenta y riesgo, en el proceso de Administración de la Contribución "subprocesos de Facturación y Cartera" del Fondo de Valorización del Distrito de Medellín</t>
  </si>
  <si>
    <t>Prestación de servicios profesionales como contratista independiente, sin vínculo laboral por su propia cuenta y riesgo como Abogada de apoyo en el proceso de Gestión jurídica "Subproceso Gestión de Cobros" del Fondo de Valorización del Distrito de Medellín</t>
  </si>
  <si>
    <t>Prestación de servicios profesionales  como contratista independiente,  sin vínculo laboral por su propia cuenta y riesgo, como Abogada en el Proceso de Gestión jurídica "Subproceso de trámites legales" del Fondo de Valorización del Distrito de Medellín</t>
  </si>
  <si>
    <t>Prestación de servicios profesionales como contratista independiente, sin vínculo laboral por su propia cuenta y riesgo, como profesional en el proceso de control Interno del Fondo de Valorización del Distrito de Medellín</t>
  </si>
  <si>
    <t>Prestación de servicios profesionales como contratista independiente, sin vínculo  laboral por su propia cuenta y riesgo, en el Proceso de Administración de Obra por Valorización "Subproceso  Ambiental y Social" del Fondo de Valorización del Distrito de Medellín</t>
  </si>
  <si>
    <t>Prestación de servicios personales como contratista independiente, sin vínculo laboral por su propia cuenta y riesgo, como apoyo en el "Subproceso de Gestión Predial" del Fondo de Valorización del Distrito de Medellín</t>
  </si>
  <si>
    <t>Prestación de servicios personales como contratista independiente, sin vínculo laboral por su propia cuenta y riesgo como apoyo en el proceso de comunicaciones en el Fondo de Valorización del Distrito de Medellín</t>
  </si>
  <si>
    <t>Prestación de servicios personales como contratista independiente, sin vínculo laboral por su propia cuenta y riesgo como Apoyo a la Gestión en el Proceso de Administración de Obras por Valorización del Fondo de Valorización del Distrito de Medellín</t>
  </si>
  <si>
    <t>Prestación de servicios profesionales especializados como contratista independiente, sin vínculo laboral por su propia cuenta y riesgo, como Ingeniero en el proceso de Administración de Obras por Valorización del Fondo de Valorización del Distrito de Medellín</t>
  </si>
  <si>
    <t>Prestación de servicios profesionales especializados como contratista independiente, sin vínculo laboral por su propia cuenta y riesgo, como Abogado en el subproceso de Gestion Predial del Fondo de Valorización del Distrito de Medellín</t>
  </si>
  <si>
    <t>Prestación de servicios profesionales especializados como contratista independiente, sin vínculo laboral por su propia cuenta y riesgo, como apoyo a la gestión de las actividades técnicas que se ejecutan durante los estudios de prefactibilidad de proyectos, que se desarrollan como parte del proceso de conceptualización y estructuración técnica de valorización, y demás actividades requeridas en el Fondo de Valorización del Distrito de Medellín</t>
  </si>
  <si>
    <t>Prestación de servicios profesionales especializados como contratista independiente, sin vínculo laboral por su propia cuenta y riesgo, en el proceso de planeación estratégica “Subproceso de Planeación Institucional” del Fondo de Valorización del Distrito de Medellín</t>
  </si>
  <si>
    <t>Prestación de servicios profesionales especializados como contratista independiente, sin vínculo laboral por su propia cuenta y riesgo, como Abogado en los procesos de Gestión Contractual y Administración de Obras de Valorización del Fondo de Valorización del Distrito de Medellín.</t>
  </si>
  <si>
    <t>CPS 2023-070</t>
  </si>
  <si>
    <t>CPS 2023-071</t>
  </si>
  <si>
    <t>CPS 2023-072</t>
  </si>
  <si>
    <t>CPS 2023-073</t>
  </si>
  <si>
    <t>CPS 2023-074</t>
  </si>
  <si>
    <t>CPS 2023-075</t>
  </si>
  <si>
    <t>CPS 2023-076</t>
  </si>
  <si>
    <t>CPS 2023-077</t>
  </si>
  <si>
    <t>CPS 2023-078</t>
  </si>
  <si>
    <t>CPS 2023-079</t>
  </si>
  <si>
    <t>CPS 2023-080</t>
  </si>
  <si>
    <t>CPS 2023-081</t>
  </si>
  <si>
    <t>CPS 2023-082</t>
  </si>
  <si>
    <t>CPS 2023-083</t>
  </si>
  <si>
    <t>CPS 2023-084</t>
  </si>
  <si>
    <t>CPS 2023-085</t>
  </si>
  <si>
    <t>CPS 2023-086</t>
  </si>
  <si>
    <t>CPS 2023-087</t>
  </si>
  <si>
    <t>CPS 2023-088</t>
  </si>
  <si>
    <t>CPS 2023-089</t>
  </si>
  <si>
    <t>CPS 2023-090</t>
  </si>
  <si>
    <t>CPS 2023-091</t>
  </si>
  <si>
    <t>CPS 2023-092</t>
  </si>
  <si>
    <t>CPS 2023-093</t>
  </si>
  <si>
    <t>CPS 2023-094</t>
  </si>
  <si>
    <t>CPS 2023-095</t>
  </si>
  <si>
    <t>CPS 2023-096</t>
  </si>
  <si>
    <t>CPS 2023-097</t>
  </si>
  <si>
    <t>CPS 2023-098</t>
  </si>
  <si>
    <t>CPS 2023-099</t>
  </si>
  <si>
    <t>CPS 2023-100</t>
  </si>
  <si>
    <t>CPS 2023-101</t>
  </si>
  <si>
    <t>CPS 2023-102</t>
  </si>
  <si>
    <t>CPS 2023-103</t>
  </si>
  <si>
    <t>CPS 2023-104</t>
  </si>
  <si>
    <t>CPS 2023-105</t>
  </si>
  <si>
    <t>CPS 2023-106</t>
  </si>
  <si>
    <t>CPS 2023-107</t>
  </si>
  <si>
    <t>CPS 2023-108</t>
  </si>
  <si>
    <t>CPS 2023-109</t>
  </si>
  <si>
    <t>https://community.secop.gov.co/Public/Tendering/OpportunityDetail/Index?noticeUID=CO1.NTC.4256612&amp;isFromPublicArea=True&amp;isModal=False</t>
  </si>
  <si>
    <t>https://community.secop.gov.co/Public/Tendering/OpportunityDetail/Index?noticeUID=CO1.NTC.4262350&amp;isFromPublicArea=True&amp;isModal=False</t>
  </si>
  <si>
    <t>https://community.secop.gov.co/Public/Tendering/OpportunityDetail/Index?noticeUID=CO1.NTC.4262373&amp;isFromPublicArea=True&amp;isModal=False</t>
  </si>
  <si>
    <t>https://community.secop.gov.co/Public/Tendering/OpportunityDetail/Index?noticeUID=CO1.NTC.4256713&amp;isFromPublicArea=True&amp;isModal=False</t>
  </si>
  <si>
    <t>https://community.secop.gov.co/Public/Tendering/OpportunityDetail/Index?noticeUID=CO1.NTC.4262525&amp;isFromPublicArea=True&amp;isModal=False</t>
  </si>
  <si>
    <t>https://community.secop.gov.co/Public/Tendering/OpportunityDetail/Index?noticeUID=CO1.NTC.4256748&amp;isFromPublicArea=True&amp;isModal=False</t>
  </si>
  <si>
    <t>https://community.secop.gov.co/Public/Tendering/OpportunityDetail/Index?noticeUID=CO1.NTC.4263002&amp;isFromPublicArea=True&amp;isModal=False</t>
  </si>
  <si>
    <t>https://community.secop.gov.co/Public/Tendering/ContractNoticePhases/View?PPI=CO1.PPI.24145480&amp;isFromPublicArea=True&amp;isModal=False</t>
  </si>
  <si>
    <t>https://community.secop.gov.co/Public/Tendering/OpportunityDetail/Index?noticeUID=CO1.NTC.4263183&amp;isFromPublicArea=True&amp;isModal=False</t>
  </si>
  <si>
    <t>https://community.secop.gov.co/Public/Tendering/OpportunityDetail/Index?noticeUID=CO1.NTC.4263285&amp;isFromPublicArea=True&amp;isModal=False</t>
  </si>
  <si>
    <t>https://community.secop.gov.co/Public/Tendering/OpportunityDetail/Index?noticeUID=CO1.NTC.4263637&amp;isFromPublicArea=True&amp;isModal=False</t>
  </si>
  <si>
    <t>https://community.secop.gov.co/Public/Tendering/OpportunityDetail/Index?noticeUID=CO1.NTC.4263373&amp;isFromPublicArea=True&amp;isModal=False</t>
  </si>
  <si>
    <t>https://community.secop.gov.co/Public/Tendering/OpportunityDetail/Index?noticeUID=CO1.NTC.4263914&amp;isFromPublicArea=True&amp;isModal=False</t>
  </si>
  <si>
    <t>https://community.secop.gov.co/Public/Tendering/OpportunityDetail/Index?noticeUID=CO1.NTC.4256954&amp;isFromPublicArea=True&amp;isModal=False</t>
  </si>
  <si>
    <t>https://community.secop.gov.co/Public/Tendering/OpportunityDetail/Index?noticeUID=CO1.NTC.4264038&amp;isFromPublicArea=True&amp;isModal=False</t>
  </si>
  <si>
    <t>https://community.secop.gov.co/Public/Tendering/OpportunityDetail/Index?noticeUID=CO1.NTC.4265987&amp;isFromPublicArea=True&amp;isModal=False</t>
  </si>
  <si>
    <t>https://community.secop.gov.co/Public/Tendering/OpportunityDetail/Index?noticeUID=CO1.NTC.4264067&amp;isFromPublicArea=True&amp;isModal=False</t>
  </si>
  <si>
    <t>https://community.secop.gov.co/Public/Tendering/OpportunityDetail/Index?noticeUID=CO1.NTC.4264153&amp;isFromPublicArea=True&amp;isModal=False</t>
  </si>
  <si>
    <t>https://community.secop.gov.co/Public/Tendering/OpportunityDetail/Index?noticeUID=CO1.NTC.4263784&amp;isFromPublicArea=True&amp;isModal=False</t>
  </si>
  <si>
    <t>https://community.secop.gov.co/Public/Tendering/OpportunityDetail/Index?noticeUID=CO1.NTC.4265914&amp;isFromPublicArea=True&amp;isModal=False</t>
  </si>
  <si>
    <t>https://community.secop.gov.co/Public/Tendering/OpportunityDetail/Index?noticeUID=CO1.NTC.4265926&amp;isFromPublicArea=True&amp;isModal=False</t>
  </si>
  <si>
    <t>https://community.secop.gov.co/Public/Tendering/OpportunityDetail/Index?noticeUID=CO1.NTC.4266311&amp;isFromPublicArea=True&amp;isModal=False</t>
  </si>
  <si>
    <t>https://community.secop.gov.co/Public/Tendering/OpportunityDetail/Index?noticeUID=CO1.NTC.4266734&amp;isFromPublicArea=True&amp;isModal=False</t>
  </si>
  <si>
    <t>https://community.secop.gov.co/Public/Tendering/OpportunityDetail/Index?noticeUID=CO1.NTC.4267108&amp;isFromPublicArea=True&amp;isModal=False</t>
  </si>
  <si>
    <t>https://community.secop.gov.co/Public/Tendering/OpportunityDetail/Index?noticeUID=CO1.NTC.4273813&amp;isFromPublicArea=True&amp;isModal=False</t>
  </si>
  <si>
    <t>https://community.secop.gov.co/Public/Tendering/OpportunityDetail/Index?noticeUID=CO1.NTC.4256825&amp;isFromPublicArea=True&amp;isModal=False</t>
  </si>
  <si>
    <t>https://community.secop.gov.co/Public/Tendering/OpportunityDetail/Index?noticeUID=CO1.NTC.4266877&amp;isFromPublicArea=True&amp;isModal=False</t>
  </si>
  <si>
    <t>https://community.secop.gov.co/Public/Tendering/OpportunityDetail/Index?noticeUID=CO1.NTC.4272734&amp;isFromPublicArea=True&amp;isModal=False</t>
  </si>
  <si>
    <t>https://community.secop.gov.co/Public/Tendering/OpportunityDetail/Index?noticeUID=CO1.NTC.4266780&amp;isFromPublicArea=True&amp;isModal=False</t>
  </si>
  <si>
    <t>https://community.secop.gov.co/Public/Tendering/OpportunityDetail/Index?noticeUID=CO1.NTC.4257001&amp;isFromPublicArea=True&amp;isModal=False</t>
  </si>
  <si>
    <t>https://community.secop.gov.co/Public/Tendering/OpportunityDetail/Index?noticeUID=CO1.NTC.4274443&amp;isFromPublicArea=True&amp;isModal=False</t>
  </si>
  <si>
    <t>https://community.secop.gov.co/Public/Tendering/OpportunityDetail/Index?noticeUID=CO1.NTC.4274466&amp;isFromPublicArea=True&amp;isModal=False</t>
  </si>
  <si>
    <t>https://community.secop.gov.co/Public/Tendering/OpportunityDetail/Index?noticeUID=CO1.NTC.4275033&amp;isFromPublicArea=True&amp;isModal=False</t>
  </si>
  <si>
    <t>https://community.secop.gov.co/Public/Tendering/OpportunityDetail/Index?noticeUID=CO1.NTC.4273684&amp;isFromPublicArea=True&amp;isModal=False</t>
  </si>
  <si>
    <t>https://community.secop.gov.co/Public/Tendering/OpportunityDetail/Index?noticeUID=CO1.NTC.4272843&amp;isFromPublicArea=True&amp;isModal=False</t>
  </si>
  <si>
    <t>https://community.secop.gov.co/Public/Tendering/OpportunityDetail/Index?noticeUID=CO1.NTC.4275022&amp;isFromPublicArea=True&amp;isModal=False</t>
  </si>
  <si>
    <t>https://community.secop.gov.co/Public/Tendering/OpportunityDetail/Index?noticeUID=CO1.NTC.4256922&amp;isFromPublicArea=True&amp;isModal=False</t>
  </si>
  <si>
    <t>https://community.secop.gov.co/Public/Tendering/ContractNoticePhases/View?PPI=CO1.PPI.24147270&amp;isFromPublicArea=True&amp;isModal=False</t>
  </si>
  <si>
    <t>https://community.secop.gov.co/Public/Tendering/OpportunityDetail/Index?noticeUID=CO1.NTC.4274321&amp;isFromPublicArea=True&amp;isModal=False</t>
  </si>
  <si>
    <t>https://community.secop.gov.co/Public/Tendering/ContractNoticePhases/View?PPI=CO1.PPI.24147926&amp;isFromPublicArea=True&amp;isModal=False</t>
  </si>
  <si>
    <t>https://community.secop.gov.co/Public/Tendering/OpportunityDetail/Index?noticeUID=CO1.NTC.4291881&amp;isFromPublicArea=True&amp;isModal=False</t>
  </si>
  <si>
    <t>https://community.secop.gov.co/Public/Tendering/OpportunityDetail/Index?noticeUID=CO1.NTC.4276761&amp;isFromPublicArea=True&amp;isModal=False</t>
  </si>
  <si>
    <t>2023-02144</t>
  </si>
  <si>
    <t>2023-02145</t>
  </si>
  <si>
    <t>2023-02146</t>
  </si>
  <si>
    <t>2023-02147</t>
  </si>
  <si>
    <t>2023-02149</t>
  </si>
  <si>
    <t>2023-02150</t>
  </si>
  <si>
    <t>2023-02151</t>
  </si>
  <si>
    <t>2023-02152</t>
  </si>
  <si>
    <t>2023-02153</t>
  </si>
  <si>
    <t>INVERSIONES Y SUMINISTROS RL SAS</t>
  </si>
  <si>
    <t>CONINCAG SAS</t>
  </si>
  <si>
    <t>CPS 2023-110</t>
  </si>
  <si>
    <t>CPS 2023-111</t>
  </si>
  <si>
    <t>https://community.secop.gov.co/Public/Tendering/OpportunityDetail/Index?noticeUID=CO1.NTC.4213908&amp;isFromPublicArea=True&amp;isModal=False</t>
  </si>
  <si>
    <t>Servicio de impresión, escaneo y fotocopiado de documentos y planos correspondientes al "Proyecto Valorización El Poblado</t>
  </si>
  <si>
    <t>MC 2023-003</t>
  </si>
  <si>
    <t>Ocho (8) meses</t>
  </si>
  <si>
    <t>CD 2023-011</t>
  </si>
  <si>
    <t>Realizar los avalúos comerciales corporativos, para estimar los valores del suelo sin proyecto y con proyecto, como insumo para realizar el Estudio de prefactibilidad de la Avenida 34 que determine la viabilidad de financiar el proyecto objeto de estudio, por contribución de valorización.</t>
  </si>
  <si>
    <t>https://community.secop.gov.co/Public/Tendering/OpportunityDetail/Index?noticeUID=CO1.NTC.4304908&amp;isFromPublicArea=True&amp;isModal=False</t>
  </si>
  <si>
    <t>CD 2023-012</t>
  </si>
  <si>
    <t>Contrato Interadministrativo para la realización de los sondeos de opinión y los estudios de capacidad de pago a los residentes y propietarios de inmuebles localizados en el área de estudio o influencia del proyecto del corredor de la Avenida 34, desarrollado por el Fondo de Valorización de Medellín</t>
  </si>
  <si>
    <t>https://community.secop.gov.co/Public/Tendering/OpportunityDetail/Index?noticeUID=CO1.NTC.4348651&amp;isFromPublicArea=True&amp;isModal=False</t>
  </si>
  <si>
    <t>SA 2023-003</t>
  </si>
  <si>
    <t>Construccion de las obras de mejoramiento y rehabilitacion en la vivienda ubicada en la calle 5sur no 32b--220 int. 105 familia jaramillo</t>
  </si>
  <si>
    <t>https://community.secop.gov.co/Public/Tendering/OpportunityDetail/Index?noticeUID=CO1.NTC.4186764&amp;isFromPublicArea=True&amp;isModal=False</t>
  </si>
  <si>
    <t>https://community.secop.gov.co/Public/Tendering/OpportunityDetail/Index?noticeUID=CO1.NTC.4236258&amp;isFromPublicArea=True&amp;isModal=False</t>
  </si>
  <si>
    <t>CPS 2023-112</t>
  </si>
  <si>
    <t>Prestación de servicios profesionales especializados como contratista independiente, sin vínculo laboral por su propia cuenta y riesgo en el Proceso de Conceptualización, estructuración y diseño de proyectos del Fondo de Valorización del Distrito de Medellín</t>
  </si>
  <si>
    <t>Tres (03) meses y diecinueve (19) días</t>
  </si>
  <si>
    <t>https://community.secop.gov.co/Public/Tendering/OpportunityDetail/Index?noticeUID=CO1.NTC.4328286&amp;isFromPublicArea=True&amp;isModal=False</t>
  </si>
  <si>
    <t>FRANCY DARLEYI GARCIA HERNANDEZ</t>
  </si>
  <si>
    <t>CPS 2023-113</t>
  </si>
  <si>
    <t>2023-02154</t>
  </si>
  <si>
    <t>2023-02155</t>
  </si>
  <si>
    <t>2023-02156</t>
  </si>
  <si>
    <t>Prestación de servicios profesionales como contratista independiente, sin vínculo laboral por su propia cuenta y riesgo, como profesional en el proceso de planeación estratégica "Subproceso de Planeación Institucional" del Fondo de Valorización del Distrito de Medellín</t>
  </si>
  <si>
    <t>JAIME ALBERTO CARVAJAL</t>
  </si>
  <si>
    <t>https://community.secop.gov.co/Public/Tendering/OpportunityDetail/Index?noticeUID=CO1.NTC.4328706&amp;isFromPublicArea=True&amp;isModal=False</t>
  </si>
  <si>
    <t>Prestación de servicios profesionales como contratista independiente, sin vínculo laboral por su propia cuenta y riesgo en el Proceso Conceptualización, estructuración y diseño de proyectos del Fondo de Valorización del Distrito de Medellín</t>
  </si>
  <si>
    <t>CPS 2023-114</t>
  </si>
  <si>
    <t>Tres (3) meses y catorce (14) días</t>
  </si>
  <si>
    <t>https://community.secop.gov.co/Public/Tendering/OpportunityDetail/Index?noticeUID=CO1.NTC.4344587&amp;isFromPublicArea=True&amp;isModal=False</t>
  </si>
  <si>
    <t>SIMON EDUARDO JARAMILLO JARAMILLO</t>
  </si>
  <si>
    <t>Prestación de servicios profesionales especializados como contratista independiente, sin vínculo laboral por su propia cuenta y riesgo, como apoyo a la gestión de las actividades técnicas que se ejecutan durante los estudios de prefactibilidad y estudios de perfil de proyectos además de las actividades relacionadas con el componente técnico de valorización, que se desarrollan como parte del proceso de Conceptualización, estructuración y diseño de proyectos de la contribución por valorización, además, actividades requeridas en el Fondo de Valorización de Medellín</t>
  </si>
  <si>
    <t>CPS 2023-115</t>
  </si>
  <si>
    <t>Tres (3) meses y dos (2) días</t>
  </si>
  <si>
    <t>https://community.secop.gov.co/Public/Tendering/OpportunityDetail/Index?noticeUID=CO1.NTC.4388413&amp;isFromPublicArea=True&amp;isModal=False</t>
  </si>
  <si>
    <t>Prestación de servicios personales como contratista independiente, sin vínculo laboral por su propia cuenta y riesgo como apoyo en el Proceso de Gestión Financiera y administración de la contribución del Fondo de Valorización del Distrito de Medellín.</t>
  </si>
  <si>
    <t>CPS 2023-116</t>
  </si>
  <si>
    <t>https://community.secop.gov.co/Public/Tendering/OpportunityDetail/Index?noticeUID=CO1.NTC.4400746&amp;isFromPublicArea=True&amp;isModal=False</t>
  </si>
  <si>
    <t>Adquisición de firma digital con dos (2) token físicos que permita la expedición de certificación electrónica para el Fondo de Valorización de Medellín</t>
  </si>
  <si>
    <t>CD 2023-013</t>
  </si>
  <si>
    <t>SOCIEDAD COMERCIAL DE CERTIFICACION DIGITAL – CERTICAMARA S.A.</t>
  </si>
  <si>
    <t>Quince (15) días</t>
  </si>
  <si>
    <t>https://community.secop.gov.co/Public/Tendering/OpportunityDetail/Index?noticeUID=CO1.NTC.4401126&amp;isFromPublicArea=True&amp;isModal=False</t>
  </si>
  <si>
    <t>EDILBERTO CARREÑO ARROYAVE</t>
  </si>
  <si>
    <t>CPS 2023-117</t>
  </si>
  <si>
    <t>https://community.secop.gov.co/Public/Tendering/OpportunityDetail/Index?noticeUID=CO1.NTC.4429954&amp;isFromPublicArea=True&amp;isModal=False</t>
  </si>
  <si>
    <t>2023-02157</t>
  </si>
  <si>
    <t>2023-02158</t>
  </si>
  <si>
    <t>2023-02159</t>
  </si>
  <si>
    <t>2023-02160</t>
  </si>
  <si>
    <t>2023-02161</t>
  </si>
  <si>
    <t>2023-02162</t>
  </si>
  <si>
    <t>2023-02163</t>
  </si>
  <si>
    <t>2023-02164</t>
  </si>
  <si>
    <t>2023-02165</t>
  </si>
  <si>
    <t>2023-02166</t>
  </si>
  <si>
    <t>CARLOS ALBERTO BENITEZ AGUIRRE</t>
  </si>
  <si>
    <t>Prestación de servicios profesionales especializados como contratista independiente, sin vínculo laboral por su propia cuenta y riesgo, en el proceso de planeación estratégica Subproceso de Planeación Institucional del Fondo de Valorización del Distrito de Medellín</t>
  </si>
  <si>
    <t>CPS 2023-118</t>
  </si>
  <si>
    <t>CD 2023-014</t>
  </si>
  <si>
    <t>CPS 2023-1-119</t>
  </si>
  <si>
    <t>LUCAS ALBEIRO MUÑOZ CORREA</t>
  </si>
  <si>
    <t>Prestación de servicios profesionales como contratista independiente, sin vínculo laboral por su propia cuenta y riesgo, como profesional al subproceso de cartera y al Proceso de Gestión Jurídica Subproceso de gestión de Cobro del Fondo de Valorización de Medellín</t>
  </si>
  <si>
    <t>Sesenta y dos (62) Dias</t>
  </si>
  <si>
    <t>https://community.secop.gov.co/Public/Tendering/OpportunityDetail/Index?noticeUID=CO1.NTC.4544231&amp;isFromPublicArea=True&amp;isModal=False</t>
  </si>
  <si>
    <t>DANIEL GALINDO TRUJILLO</t>
  </si>
  <si>
    <t>https://community.secop.gov.co/Public/Tendering/OpportunityDetail/Index?noticeUID=CO1.NTC.4524450&amp;isFromPublicArea=True&amp;isModal=False</t>
  </si>
  <si>
    <t>https://community.secop.gov.co/Public/Tendering/OpportunityDetail/Index?noticeUID=CO1.NTC.4506696&amp;isFromPublicArea=True&amp;isModal=False</t>
  </si>
  <si>
    <t>2023-02167</t>
  </si>
  <si>
    <t>2023-02168</t>
  </si>
  <si>
    <t>2023-02169</t>
  </si>
  <si>
    <t>2023-02170</t>
  </si>
  <si>
    <t>2023-02171</t>
  </si>
  <si>
    <t>2023-02172</t>
  </si>
  <si>
    <t>2023-02173</t>
  </si>
  <si>
    <t>CPS 2023-120</t>
  </si>
  <si>
    <t>Sesenta y tres (63) dias</t>
  </si>
  <si>
    <t>https://community.secop.gov.co/Public/Tendering/OpportunityDetail/Index?noticeUID=CO1.NTC.4542261&amp;isFromPublicArea=True&amp;isModal=False</t>
  </si>
  <si>
    <t>VALUE AND RISK RATING S. A</t>
  </si>
  <si>
    <t>900.196.503-9</t>
  </si>
  <si>
    <t>Prestación de servicios de calificación de capacidad de pago de largo y corto plazo del Fondo de Valorización de Medellín por parte de la CALIFICADORA, de conformidad con las metodologías debidamente aprobadas y con la regulación vigente</t>
  </si>
  <si>
    <t>MC 2023-004</t>
  </si>
  <si>
    <t>https://community.secop.gov.co/Public/Tendering/OpportunityDetail/Index?noticeUID=CO1.NTC.4466032&amp;isFromPublicArea=True&amp;isModal=False</t>
  </si>
  <si>
    <t>Prestación de servicios profesionales especializados como contratista independiente, sin vínculo laboral por su propia cuenta y riesgo, como Abogado en el subproceso de Gestión Predial del Fondo de Valorización del Distrito de Medellín</t>
  </si>
  <si>
    <t>CPS 2023-122</t>
  </si>
  <si>
    <t>https://community.secop.gov.co/Public/Tendering/OpportunityDetail/Index?noticeUID=CO1.NTC.4554471&amp;isFromPublicArea=True&amp;isModal=False</t>
  </si>
  <si>
    <t>CPS 2023-121</t>
  </si>
  <si>
    <t>https://community.secop.gov.co/Public/Tendering/OpportunityDetail/Index?noticeUID=CO1.NTC.4554801&amp;isFromPublicArea=True&amp;isModal=False</t>
  </si>
  <si>
    <t>JUAN CARLOS ARANGO RAMIREZ</t>
  </si>
  <si>
    <t>2023-122</t>
  </si>
  <si>
    <t>Prestación de servicios profesionales como contratista independiente, sin vínculo laboral por su propia cuenta y riesgo, en el subproceso Gestión contractual del Fondo de Valorización del Distrito de Medellín</t>
  </si>
  <si>
    <t>https://community.secop.gov.co/Public/Tendering/OpportunityDetail/Index?noticeUID=CO1.NTC.4578271&amp;isFromPublicArea=True&amp;isModal=False</t>
  </si>
  <si>
    <t>Suministro, distribución y administración de insumos de aseo y cafetería para el Fondo de Valorización del Distrito de Medellín</t>
  </si>
  <si>
    <t>GESCOM SAS</t>
  </si>
  <si>
    <t>MC 2023-005</t>
  </si>
  <si>
    <t>Siete (07) meses</t>
  </si>
  <si>
    <t>https://community.secop.gov.co/Public/Tendering/OpportunityDetail/Index?noticeUID=CO1.NTC.4471597&amp;isFromPublicArea=True&amp;isModal=False</t>
  </si>
  <si>
    <t>CPS 2023-123</t>
  </si>
  <si>
    <t>CARLOS MARTIN BRAND RODDRIGUEZ</t>
  </si>
  <si>
    <t>Seis (06) meses y quince (15) días</t>
  </si>
  <si>
    <t>https://community.secop.gov.co/Public/Tendering/OpportunityDetail/Index?noticeUID=CO1.NTC.4587764&amp;isFromPublicArea=True&amp;isModal=False</t>
  </si>
  <si>
    <t>CPS 2023-124</t>
  </si>
  <si>
    <t>Un (01) mes y veinte (20) días</t>
  </si>
  <si>
    <t>https://community.secop.gov.co/Public/Tendering/OpportunityDetail/Index?noticeUID=CO1.NTC.4599605&amp;isFromPublicArea=True&amp;isModal=False</t>
  </si>
  <si>
    <t>Realizar dobles avalúos comerciales corporativos, para estimar los valores del suelo sin proyecto P1 y con proyecto P2, como insumo para realizar el Estudio de prefactibilidad de la Avenida 34 Centro Oriental que determine la viabilidad de financiar el proyecto objeto de estudio, por contribución de valorización</t>
  </si>
  <si>
    <t>INSTITUTO GEOGRÁFICO AGUSTÍN CODAZZI </t>
  </si>
  <si>
    <t>CD 2023-015.</t>
  </si>
  <si>
    <t>Ciento trainta y cinco (135) dias</t>
  </si>
  <si>
    <t>DIRECTORA GENERAL</t>
  </si>
  <si>
    <t>https://community.secop.gov.co/Public/Tendering/OpportunityDetail/Index?noticeUID=CO1.NTC.4655689&amp;isFromPublicArea=True&amp;isModal=False</t>
  </si>
  <si>
    <t>2023-125</t>
  </si>
  <si>
    <t>Ciento setenta y ocho (178) dias</t>
  </si>
  <si>
    <t>https://community.secop.gov.co/Public/Tendering/OpportunityDetail/Index?noticeUID=CO1.NTC.4691592&amp;isFromPublicArea=True&amp;isModal=False</t>
  </si>
  <si>
    <t>CPS 2023-126</t>
  </si>
  <si>
    <t>LUZ OMAIRA ARIAS ZAPATA</t>
  </si>
  <si>
    <t>Prestación de servicios profesionales como contratista independiente, sin vínculo laboral por su propia cuenta y riesgo, en el Proceso de Administración de Obra por Valorización Subproceso Ambiental y Social del Fondo de Valorización del Distrito de Medellín</t>
  </si>
  <si>
    <t>Ciento diecisiete (117) dias</t>
  </si>
  <si>
    <t>https://community.secop.gov.co/Public/Tendering/OpportunityDetail/Index?noticeUID=CO1.NTC.4701985&amp;isFromPublicArea=True&amp;isModal=False</t>
  </si>
  <si>
    <t>SA-2023-007</t>
  </si>
  <si>
    <t>https://community.secop.gov.co/Public/Tendering/OpportunityDetail/Index?noticeUID=CO1.NTC.4465755&amp;isFromPublicArea=True&amp;isModal=False</t>
  </si>
  <si>
    <t>EMMANUEL ACEVEDO MUÑOZ</t>
  </si>
  <si>
    <t>Prestación de servicios profesionales como contratista independiente, sin vínculo laboral por su propia cuenta y riesgo, como apoyo a la Dirección en el Fondo de Valorización del Distrito de Medellín</t>
  </si>
  <si>
    <t>CPS 2023-127</t>
  </si>
  <si>
    <t>Ciento setenta y seis (176) dias</t>
  </si>
  <si>
    <t>https://community.secop.gov.co/Public/Tendering/OpportunityDetail/Index?noticeUID=CO1.NTC.4712469&amp;isFromPublicArea=True&amp;isModal=False</t>
  </si>
  <si>
    <t>NELSI QUINTERO NARANJO</t>
  </si>
  <si>
    <t>Prestación de servicios profesionales especializados como contratista independiente sin vínculo laboral por su propia cuenta y riesgo como apoyo al proceso administrativo del Fondo de Valorización del Distrito Medellín</t>
  </si>
  <si>
    <t>CPS 2023-128</t>
  </si>
  <si>
    <t>https://community.secop.gov.co/Public/Tendering/OpportunityDetail/Index?noticeUID=CO1.NTC.4716645&amp;isFromPublicArea=True&amp;isModal=False</t>
  </si>
  <si>
    <t>Adquisición de firma digital con un (1) token físico que permita la expedición de certificación electrónica para el Fondo de Valorización de Medellín</t>
  </si>
  <si>
    <t>SOCIEDAD CAMERAL DE CERTIFICACION DIGITAL -CERTICAMARA S.A.</t>
  </si>
  <si>
    <t>CD 2023-017</t>
  </si>
  <si>
    <t>https://community.secop.gov.co/Public/Tendering/OpportunityDetail/Index?noticeUID=CO1.NTC.4727050&amp;isFromPublicArea=True&amp;isModal=False</t>
  </si>
  <si>
    <t>1. Ampliacion por 21 dias</t>
  </si>
  <si>
    <t>Tres (03) meses seis (06) dias</t>
  </si>
  <si>
    <t>NUEVE (9) MESES Y DOCE (12) días</t>
  </si>
  <si>
    <t>2023-02174</t>
  </si>
  <si>
    <t>Actualización, mantenimiento, soporte y ajustes al sistema financiero-contable ERP-SAFIX, en modalidad software como servicio (SAAS)</t>
  </si>
  <si>
    <t>CD 2023-018</t>
  </si>
  <si>
    <t>Cinco (05) meses y trece (13) días</t>
  </si>
  <si>
    <t>https://community.secop.gov.co/Public/Tendering/OpportunityDetail/Index?noticeUID=CO1.NTC.4755211&amp;isFromPublicArea=True&amp;isModal=False</t>
  </si>
  <si>
    <t>2023-02175</t>
  </si>
  <si>
    <t>MERI DEL CARMEN MARIN OSORNO</t>
  </si>
  <si>
    <t>Suministro, distribución y administración de insumos de útiles y papelería y elementos de oficina para el Fondo de Valorización del Distrito de Medellín</t>
  </si>
  <si>
    <t>SA 2023-009</t>
  </si>
  <si>
    <t>Ciento cincuenta y ocho (158) dias</t>
  </si>
  <si>
    <t>https://community.secop.gov.co/Public/Tendering/OpportunityDetail/Index?noticeUID=CO1.NTC.4608538&amp;isFromPublicArea=True&amp;isModal=False</t>
  </si>
  <si>
    <t>Prestación de servicios de paisajismo que incluye suministro, adecuación, mantenimiento, tratamiento, y trasplante de individuos arbóreos a los predios y obras ejecutadas por el proyecto de Valorización del Poblado de FONVALMED</t>
  </si>
  <si>
    <t>Ciento setenta (170) dias</t>
  </si>
  <si>
    <t>MARIA ELENA FRANCO ZULUAGA</t>
  </si>
  <si>
    <t>2023-02177</t>
  </si>
  <si>
    <t>CPS 2023-129</t>
  </si>
  <si>
    <t>Ciento cincuenta (150) dias</t>
  </si>
  <si>
    <t>https://community.secop.gov.co/Public/Tendering/OpportunityDetail/Index?noticeUID=CO1.NTC.4797953&amp;isFromPublicArea=True&amp;isModal=False</t>
  </si>
  <si>
    <t>2023-02176</t>
  </si>
  <si>
    <t>FALABELLA DE COLOMBIA S.A.</t>
  </si>
  <si>
    <t>900017447-8</t>
  </si>
  <si>
    <t>Adquisición de dos (2) hornos microondas para el Fondo de Valorización del distrito de Medellín</t>
  </si>
  <si>
    <t>OC 111882</t>
  </si>
  <si>
    <t>TIENDA VIRTUAL</t>
  </si>
  <si>
    <t>Quince días (15) días contados a partir del acta de inicio</t>
  </si>
  <si>
    <t>https://colombiacompra.coupahost.com/order_headers/111882</t>
  </si>
  <si>
    <t>2023-02178</t>
  </si>
  <si>
    <t>2023-02179</t>
  </si>
  <si>
    <t>2023-02180</t>
  </si>
  <si>
    <t>2023-02181</t>
  </si>
  <si>
    <t>2023-02182</t>
  </si>
  <si>
    <t>2023-02183</t>
  </si>
  <si>
    <t>2023-02184</t>
  </si>
  <si>
    <t>2023-02185</t>
  </si>
  <si>
    <t>2023-02186</t>
  </si>
  <si>
    <t>2023-02187</t>
  </si>
  <si>
    <t>2023-02188</t>
  </si>
  <si>
    <t>2023-02189</t>
  </si>
  <si>
    <t>2023-02190</t>
  </si>
  <si>
    <t>2023-02191</t>
  </si>
  <si>
    <t>2023-02192</t>
  </si>
  <si>
    <t>2023-02193</t>
  </si>
  <si>
    <t>2023-02194</t>
  </si>
  <si>
    <t>2023-02195</t>
  </si>
  <si>
    <t>2023-02196</t>
  </si>
  <si>
    <t>2023-02197</t>
  </si>
  <si>
    <t>2023-02198</t>
  </si>
  <si>
    <t>2023-02199</t>
  </si>
  <si>
    <t>2023-02200</t>
  </si>
  <si>
    <t>2023-02201</t>
  </si>
  <si>
    <t>2023-02202</t>
  </si>
  <si>
    <t>2023-02203</t>
  </si>
  <si>
    <t>2023-02204</t>
  </si>
  <si>
    <t>Prestación de servicios profesionales especializados como contratista independiente, sin vínculo laboral por su propia cuenta y riesgo, como apoyo técnico-financiero en el proceso de Conceptualización, estructuración y diseño de proyectos del Fondo de Valorización de Medellín</t>
  </si>
  <si>
    <t>CPS 2023-02178</t>
  </si>
  <si>
    <t>Ciento cuarenta y cuatro (144) dias</t>
  </si>
  <si>
    <t>https://community.secop.gov.co/Public/Tendering/OpportunityDetail/Index?noticeUID=CO1.NTC.4821302&amp;isFromPublicArea=True&amp;isModal=False</t>
  </si>
  <si>
    <t>CPS 2023-130</t>
  </si>
  <si>
    <t>2023-02205</t>
  </si>
  <si>
    <t>2023-02206</t>
  </si>
  <si>
    <t>2023-02207</t>
  </si>
  <si>
    <t>2023-02208</t>
  </si>
  <si>
    <t>2023-02209</t>
  </si>
  <si>
    <t>2023-02210</t>
  </si>
  <si>
    <t>2023-02211</t>
  </si>
  <si>
    <t>2023-02212</t>
  </si>
  <si>
    <t>2023-02213</t>
  </si>
  <si>
    <t>2023-02214</t>
  </si>
  <si>
    <t>2023-02215</t>
  </si>
  <si>
    <t>2023-02216</t>
  </si>
  <si>
    <t>2023-02217</t>
  </si>
  <si>
    <t>2023-02218</t>
  </si>
  <si>
    <t>2023-02219</t>
  </si>
  <si>
    <t>2023-02220</t>
  </si>
  <si>
    <t>2023-02221</t>
  </si>
  <si>
    <t>SANDRA BIBIANA MEJIA HOYOS</t>
  </si>
  <si>
    <t>Prestación de servicios profesionales especializados como contratista independiente, sin vínculo laboral por su propia cuenta y riesgo como profesional en el Proceso de Comunicaciones del Fondo de Valorización del Distrito de Medellín</t>
  </si>
  <si>
    <t>Prestación de servicios profesionales como contratista independiente, sin vínculo laboral por su propia cuenta y riesgo, como Abogado en el subproceso de Gestion Predial del Fondo de Valorización del Distrito de Medellín</t>
  </si>
  <si>
    <t>Prestación de servicios personales como contratista independiente, sin vínculo laboral por su propia cuenta y riesgo como apoyo a la gestión en los procesos de Gestión contractual y Gestión Administrativa del Fondo de Valorización del Distrito de Medellín</t>
  </si>
  <si>
    <t>Prestación de servicios profesionales especializados como contratista independiente, sin vinculo laboral por su propia cuenta y riesgo, como apoyo a la gestión de las actividades técnicas que se ejecutan durante los estudios de prefactibilidad y estudios de perfil de proyectos además de las actividades relacionadas con el componente técnico de valorización, que se desarrollan como parte del proceso de Conceptualización, estructuración y diseño de proyectos de la contribución por valorización, además, actividades requeridas en el Fondo de Valorización de Medellín.</t>
  </si>
  <si>
    <t>Prestación de servicios profesionales como contratista independiente, sin vínculo laboral por su propia cuenta y riesgo en el Proceso de Planeación "Subproceso de Conceptualización y estructura técnica de Valorización" del Fondo de Valorización del Distrito de Medellín</t>
  </si>
  <si>
    <t>Prestación de servicios profesionales especializados como contratista independiente, sin vínculo laboral por su propia cuenta y riesgo en el proceso de Gestión Financiera “subproceso de Gestión de recaudo, inversiones y pagos” en el Fondo de Valorización del Distrito de Medellín</t>
  </si>
  <si>
    <t>CPS 2023-131</t>
  </si>
  <si>
    <t>CPS 2023-132</t>
  </si>
  <si>
    <t>CPS 2023-133</t>
  </si>
  <si>
    <t>CPS 2023-134</t>
  </si>
  <si>
    <t>CPS 2023-135</t>
  </si>
  <si>
    <t>CPS 2023-136</t>
  </si>
  <si>
    <t>CPS 2023-137</t>
  </si>
  <si>
    <t>CPS 2023-138</t>
  </si>
  <si>
    <t>CPS 2023-139</t>
  </si>
  <si>
    <t>CPS 2023-140</t>
  </si>
  <si>
    <t>CPS 2023-141</t>
  </si>
  <si>
    <t>CPS 2023-142</t>
  </si>
  <si>
    <t>CPS 2023-143</t>
  </si>
  <si>
    <t>CPS 2023-144</t>
  </si>
  <si>
    <t>CPS 2023-145</t>
  </si>
  <si>
    <t>CPS 2023-146</t>
  </si>
  <si>
    <t>CPS 2023-147</t>
  </si>
  <si>
    <t>CPS 2023-148</t>
  </si>
  <si>
    <t>CPS 2023-149</t>
  </si>
  <si>
    <t>CPS 2023-150</t>
  </si>
  <si>
    <t>CPS 2023-151</t>
  </si>
  <si>
    <t>CPS 2023-152</t>
  </si>
  <si>
    <t>CPS 2023-153</t>
  </si>
  <si>
    <t>CPS 2023-154</t>
  </si>
  <si>
    <t>CPS 2023-155</t>
  </si>
  <si>
    <t>CPS 2023-156</t>
  </si>
  <si>
    <t>CPS 2023-157</t>
  </si>
  <si>
    <t>CPS 2023-158</t>
  </si>
  <si>
    <t>CPS 2023-159</t>
  </si>
  <si>
    <t>CPS 2023-160</t>
  </si>
  <si>
    <t>CPS 2023-161</t>
  </si>
  <si>
    <t>CPS 2023-162</t>
  </si>
  <si>
    <t>CPS 2023-163</t>
  </si>
  <si>
    <t>CPS 2023-164</t>
  </si>
  <si>
    <t>CPS 2023-165</t>
  </si>
  <si>
    <t>CPS 2023-167</t>
  </si>
  <si>
    <t>CPS 2023-166</t>
  </si>
  <si>
    <t>ANDRES FELIPE DE JESUS CANO GIRALDO</t>
  </si>
  <si>
    <t>Ciento cuarenta y dos (142) dias</t>
  </si>
  <si>
    <t>https://community.secop.gov.co/Public/Tendering/OpportunityDetail/Index?noticeUID=CO1.NTC.4829411&amp;isFromPublicArea=True&amp;isModal=False</t>
  </si>
  <si>
    <t>https://community.secop.gov.co/Public/Tendering/OpportunityDetail/Index?noticeUID=CO1.NTC.4829095&amp;isFromPublicArea=True&amp;isModal=False</t>
  </si>
  <si>
    <t>https://community.secop.gov.co/Public/Tendering/OpportunityDetail/Index?noticeUID=CO1.NTC.4829512&amp;isFromPublicArea=True&amp;isModal=False</t>
  </si>
  <si>
    <t>https://community.secop.gov.co/Public/Tendering/OpportunityDetail/Index?noticeUID=CO1.NTC.4829243&amp;isFromPublicArea=True&amp;isModal=False</t>
  </si>
  <si>
    <t>https://community.secop.gov.co/Public/Tendering/OpportunityDetail/Index?noticeUID=CO1.NTC.4829423&amp;isFromPublicArea=True&amp;isModal=False</t>
  </si>
  <si>
    <t>https://community.secop.gov.co/Public/Tendering/OpportunityDetail/Index?noticeUID=CO1.NTC.4829743&amp;isFromPublicArea=True&amp;isModal=False</t>
  </si>
  <si>
    <t>https://community.secop.gov.co/Public/Tendering/OpportunityDetail/Index?noticeUID=CO1.NTC.4829930&amp;isFromPublicArea=True&amp;isModal=False</t>
  </si>
  <si>
    <t>https://community.secop.gov.co/Public/Tendering/OpportunityDetail/Index?noticeUID=CO1.NTC.4830032&amp;isFromPublicArea=True&amp;isModal=False</t>
  </si>
  <si>
    <t>https://community.secop.gov.co/Public/Tendering/OpportunityDetail/Index?noticeUID=CO1.NTC.4829845&amp;isFromPublicArea=True&amp;isModal=False</t>
  </si>
  <si>
    <t>https://community.secop.gov.co/Public/Tendering/OpportunityDetail/Index?noticeUID=CO1.NTC.4830041&amp;isFromPublicArea=True&amp;isModal=False</t>
  </si>
  <si>
    <t>https://community.secop.gov.co/Public/Tendering/OpportunityDetail/Index?noticeUID=CO1.NTC.4830139&amp;isFromPublicArea=True&amp;isModal=False</t>
  </si>
  <si>
    <t>https://community.secop.gov.co/Public/Tendering/OpportunityDetail/Index?noticeUID=CO1.NTC.4829948&amp;isFromPublicArea=True&amp;isModal=False</t>
  </si>
  <si>
    <t>https://community.secop.gov.co/Public/Tendering/OpportunityDetail/Index?noticeUID=CO1.NTC.4829872&amp;isFromPublicArea=True&amp;isModal=False</t>
  </si>
  <si>
    <t>https://community.secop.gov.co/Public/Tendering/OpportunityDetail/Index?noticeUID=CO1.NTC.4829953&amp;isFromPublicArea=True&amp;isModal=False</t>
  </si>
  <si>
    <t>https://community.secop.gov.co/Public/Tendering/OpportunityDetail/Index?noticeUID=CO1.NTC.4829881&amp;isFromPublicArea=True&amp;isModal=False</t>
  </si>
  <si>
    <t>https://community.secop.gov.co/Public/Tendering/OpportunityDetail/Index?noticeUID=CO1.NTC.4829894&amp;isFromPublicArea=True&amp;isModal=False</t>
  </si>
  <si>
    <t>https://community.secop.gov.co/Public/Tendering/OpportunityDetail/Index?noticeUID=CO1.NTC.4830203&amp;isFromPublicArea=True&amp;isModal=False</t>
  </si>
  <si>
    <t>https://community.secop.gov.co/Public/Tendering/OpportunityDetail/Index?noticeUID=CO1.NTC.4829978&amp;isFromPublicArea=True&amp;isModal=False</t>
  </si>
  <si>
    <t>https://community.secop.gov.co/Public/Tendering/OpportunityDetail/Index?noticeUID=CO1.NTC.4830219&amp;isFromPublicArea=True&amp;isModal=False</t>
  </si>
  <si>
    <t>https://community.secop.gov.co/Public/Tendering/OpportunityDetail/Index?noticeUID=CO1.NTC.4829992&amp;isFromPublicArea=True&amp;isModal=False</t>
  </si>
  <si>
    <t>https://community.secop.gov.co/Public/Tendering/ContractNoticePhases/View?PPI=CO1.PPI.26649338&amp;isFromPublicArea=True&amp;isModal=False</t>
  </si>
  <si>
    <t>https://community.secop.gov.co/Public/Tendering/OpportunityDetail/Index?noticeUID=CO1.NTC.4830193&amp;isFromPublicArea=True&amp;isModal=False</t>
  </si>
  <si>
    <t>https://community.secop.gov.co/Public/Tendering/OpportunityDetail/Index?noticeUID=CO1.NTC.4830409&amp;isFromPublicArea=True&amp;isModal=False</t>
  </si>
  <si>
    <t>https://community.secop.gov.co/Public/Tendering/OpportunityDetail/Index?noticeUID=CO1.NTC.4830415&amp;isFromPublicArea=True&amp;isModal=False</t>
  </si>
  <si>
    <t>https://community.secop.gov.co/Public/Tendering/OpportunityDetail/Index?noticeUID=CO1.NTC.4830262&amp;isFromPublicArea=True&amp;isModal=False</t>
  </si>
  <si>
    <t>https://community.secop.gov.co/Public/Tendering/OpportunityDetail/Index?noticeUID=CO1.NTC.4830529&amp;isFromPublicArea=True&amp;isModal=False</t>
  </si>
  <si>
    <t>https://community.secop.gov.co/Public/Tendering/OpportunityDetail/Index?noticeUID=CO1.NTC.4830334&amp;isFromPublicArea=True&amp;isModal=False</t>
  </si>
  <si>
    <t>https://community.secop.gov.co/Public/Tendering/OpportunityDetail/Index?noticeUID=CO1.NTC.4830701&amp;isFromPublicArea=True&amp;isModal=False</t>
  </si>
  <si>
    <t>https://community.secop.gov.co/Public/Tendering/OpportunityDetail/Index?noticeUID=CO1.NTC.4830548&amp;isFromPublicArea=True&amp;isModal=False</t>
  </si>
  <si>
    <t>https://community.secop.gov.co/Public/Tendering/OpportunityDetail/Index?noticeUID=CO1.NTC.4830727&amp;isFromPublicArea=True&amp;isModal=False</t>
  </si>
  <si>
    <t>https://community.secop.gov.co/Public/Tendering/OpportunityDetail/Index?noticeUID=CO1.NTC.4831071&amp;isFromPublicArea=True&amp;isModal=False</t>
  </si>
  <si>
    <t>https://community.secop.gov.co/Public/Tendering/OpportunityDetail/Index?noticeUID=CO1.NTC.4831735&amp;isFromPublicArea=True&amp;isModal=False</t>
  </si>
  <si>
    <t>https://community.secop.gov.co/Public/Tendering/OpportunityDetail/Index?noticeUID=CO1.NTC.4832023&amp;isFromPublicArea=True&amp;isModal=False</t>
  </si>
  <si>
    <t>https://community.secop.gov.co/Public/Tendering/OpportunityDetail/Index?noticeUID=CO1.NTC.4831677&amp;isFromPublicArea=True&amp;isModal=False</t>
  </si>
  <si>
    <t>https://community.secop.gov.co/Public/Tendering/OpportunityDetail/Index?noticeUID=CO1.NTC.4832046&amp;isFromPublicArea=True&amp;isModal=False</t>
  </si>
  <si>
    <t>https://community.secop.gov.co/Public/Tendering/ContractNoticePhases/View?PPI=CO1.PPI.26665454&amp;isFromPublicArea=True&amp;isModal=False</t>
  </si>
  <si>
    <t>https://community.secop.gov.co/Public/Tendering/OpportunityDetail/Index?noticeUID=CO1.NTC.4833932&amp;isFromPublicArea=True&amp;isModal=False</t>
  </si>
  <si>
    <t>https://community.secop.gov.co/Public/Tendering/OpportunityDetail/Index?noticeUID=CO1.NTC.4834031&amp;isFromPublicArea=True&amp;isModal=False</t>
  </si>
  <si>
    <t>Prestación de servicios personales como contratista independiente, sin vínculo laboral por su propia cuenta y riesgo como apoyo en programación para optimizar y administrar la página web y rediseño de la intranet de FONVALMED, como parte del Proceso de Comunicaciones del Fondo de Valorización del Distrito de Medellín</t>
  </si>
  <si>
    <t>CPS 2023-170</t>
  </si>
  <si>
    <t>https://community.secop.gov.co/Public/Tendering/OpportunityDetail/Index?noticeUID=CO1.NTC.4842316&amp;isFromPublicArea=True&amp;isModal=False</t>
  </si>
  <si>
    <t>CPS 2023-172</t>
  </si>
  <si>
    <t>https://community.secop.gov.co/Public/Tendering/OpportunityDetail/Index?noticeUID=CO1.NTC.4853161&amp;isFromPublicArea=True&amp;isModal=False</t>
  </si>
  <si>
    <t>CPS 2023-168</t>
  </si>
  <si>
    <t>Ciento treinta y ocho (138) dias</t>
  </si>
  <si>
    <t>https://community.secop.gov.co/Public/Tendering/OpportunityDetail/Index?noticeUID=CO1.NTC.4842188&amp;isFromPublicArea=True&amp;isModal=False</t>
  </si>
  <si>
    <t>CRISTIAN ANDRES ECHEVERRI ZAPATA</t>
  </si>
  <si>
    <t>CPS 2023-169</t>
  </si>
  <si>
    <t>https://community.secop.gov.co/Public/Tendering/OpportunityDetail/Index?noticeUID=CO1.NTC.4842313&amp;isFromPublicArea=True&amp;isModal=False</t>
  </si>
  <si>
    <t>2023-02222</t>
  </si>
  <si>
    <t>2023-02223</t>
  </si>
  <si>
    <t>BEATRIZ ASTRID RONDÓN ESPITIA</t>
  </si>
  <si>
    <t>CPS 2023-171</t>
  </si>
  <si>
    <t>Ciento treinta y siete (137) dias</t>
  </si>
  <si>
    <t>https://community.secop.gov.co/Public/Tendering/OpportunityDetail/Index?noticeUID=CO1.NTC.4847295&amp;isFromPublicArea=True&amp;isModal=False</t>
  </si>
  <si>
    <t>KELLY JIMENEZ PEREZ</t>
  </si>
  <si>
    <t>Prestación de servicios profesionales como contratista independiente, sin vínculo laboral por su propia cuenta y riesgo, como profesional en el proceso de Gestión Administrativa "Subproceso de Gestión documental" del Fondo de Valorización del Distrito de Medellín</t>
  </si>
  <si>
    <t>CPS 2023-174</t>
  </si>
  <si>
    <t>Ciento treinta y seis (136) dias</t>
  </si>
  <si>
    <t>https://community.secop.gov.co/Public/Tendering/OpportunityDetail/Index?noticeUID=CO1.NTC.4853725&amp;isFromPublicArea=True&amp;isModal=False</t>
  </si>
  <si>
    <t>CESAR AUGUSTO VELEZ GOMEZ</t>
  </si>
  <si>
    <t>Prestación de servicios profesionales especializados como contratista independiente, sin vínculo laboral por su propia cuenta y riesgo, como Abogado en los procesos de Gestión Contractual y Administración de Obras de Valorización del Fondo de Valorización del Distrito de Medellín</t>
  </si>
  <si>
    <t>CPS 2023-173</t>
  </si>
  <si>
    <t>https://community.secop.gov.co/Public/Tendering/OpportunityDetail/Index?noticeUID=CO1.NTC.4853726&amp;isFromPublicArea=True&amp;isModal=False</t>
  </si>
  <si>
    <t>2023-02225</t>
  </si>
  <si>
    <t>2023-02226</t>
  </si>
  <si>
    <t>2023-02227</t>
  </si>
  <si>
    <t>2023-02228</t>
  </si>
  <si>
    <t>2023-02229</t>
  </si>
  <si>
    <t>ARIAFINA S.A.S.</t>
  </si>
  <si>
    <t>CD 2023-019</t>
  </si>
  <si>
    <t>Ciento dieciseis (116) dias</t>
  </si>
  <si>
    <t>https://community.secop.gov.co/Public/Tendering/OpportunityDetail/Index?noticeUID=CO1.NTC.4912780&amp;isFromPublicArea=True&amp;isModal=False</t>
  </si>
  <si>
    <t>COINSI S.A.S BIC</t>
  </si>
  <si>
    <t>Adquisición de dos (2) UPS - Sistema de Alimentación Ininterrumpida de energía eléctrica y dos (2) equipos ethernet de 1000mbps protectores contra sobretensiones para el Fondo de Valorización de Medellín</t>
  </si>
  <si>
    <t>MC 2023-006</t>
  </si>
  <si>
    <t>Treinta (30) dias</t>
  </si>
  <si>
    <t>https://community.secop.gov.co/Public/Tendering/OpportunityDetail/Index?noticeUID=CO1.NTC.4851578&amp;isFromPublicArea=True&amp;isModal=False</t>
  </si>
  <si>
    <t>JHON JAIRO GALEANO TORO</t>
  </si>
  <si>
    <t>2023-02230</t>
  </si>
  <si>
    <t>2023-02231</t>
  </si>
  <si>
    <t>Prestación de servicios Profesionales como contratista independiente, sin vínculo laboral por su propia cuenta y riesgo como profesional a la gestión en el Proceso de Gestión Administrativa "Subproceso de Gestión Humana y del Conocimiento" del Fondo de Valorización del Distrito de Medellín</t>
  </si>
  <si>
    <t>CPS 2023-175</t>
  </si>
  <si>
    <t>Ciento veinte (120) dias</t>
  </si>
  <si>
    <t>https://community.secop.gov.co/Public/Tendering/OpportunityDetail/Index?noticeUID=CO1.NTC.4906976&amp;isFromPublicArea=True&amp;isModal=False</t>
  </si>
  <si>
    <t>SORAIDA HERNANDEZ ESCOBAR</t>
  </si>
  <si>
    <t>Prestación de servicios personales como contratista independiente, sin vínculo laboral por su propia cuenta y riesgo como Apoyo a la Gestión en el proceso de Gestión jurídica "Subproceso Gestión de Cobros" del Fondo de Valorización del Distrito de Medellín</t>
  </si>
  <si>
    <t>CPS 2023-176</t>
  </si>
  <si>
    <t>https://community.secop.gov.co/Public/Tendering/OpportunityDetail/Index?noticeUID=CO1.NTC.4907057&amp;isFromPublicArea=True&amp;isModal=False</t>
  </si>
  <si>
    <t>EQUIPARO SAS</t>
  </si>
  <si>
    <t>Adquisición de dos (2) servidores NAS incluyendo discos duros, para la custodia, protección y almacenamiento de la información del Fondo de Valorización de Medellín</t>
  </si>
  <si>
    <t>MC 2023-007</t>
  </si>
  <si>
    <t>Sesenta (60) dias</t>
  </si>
  <si>
    <t>https://community.secop.gov.co/Public/Tendering/OpportunityDetail/Index?noticeUID=CO1.NTC.4852360&amp;isFromPublicArea=True&amp;isModal=False</t>
  </si>
  <si>
    <t>YURLEY TATIANA PALACIO LOPEZ</t>
  </si>
  <si>
    <t>CPS 2023-177</t>
  </si>
  <si>
    <t>Ciento diez (110) dias</t>
  </si>
  <si>
    <t>https://community.secop.gov.co/Public/Tendering/OpportunityDetail/Index?noticeUID=CO1.NTC.4943334&amp;isFromPublicArea=True&amp;isModal=False</t>
  </si>
  <si>
    <t>OLGA LUCIA PORRAS BARRERA</t>
  </si>
  <si>
    <t>CPS 2023-178</t>
  </si>
  <si>
    <t>https://community.secop.gov.co/Public/Tendering/OpportunityDetail/Index?noticeUID=CO1.NTC.4943805&amp;isFromPublicArea=True&amp;isModal=False</t>
  </si>
  <si>
    <t>1. AMPLIACION No 1. CUATRO (4) MESES Y VEINTISIETE (27) DIAS
2. AMPLIACION No 2. Tres (3) meses y (15) días
3. AMPLIACION No 3. Un (01) mes</t>
  </si>
  <si>
    <t>Ampliación No. 1 al plazo inicial en cuatro (04) meses</t>
  </si>
  <si>
    <t>Adición No. 01 por CIENTO OCHENTA Y UN MILLONES SEISCIENTOS NOVENTA Y CUATRO MIL QUINIENTOS VEINTICINCO PESOS M/CTE ($181.694.525)</t>
  </si>
  <si>
    <t>TRES (03) MESES 
NUEVE (09) MESES</t>
  </si>
  <si>
    <t>YASSER ISSA</t>
  </si>
  <si>
    <t>Tres (03) meses</t>
  </si>
  <si>
    <t>2023-02232</t>
  </si>
  <si>
    <t>2023-02233</t>
  </si>
  <si>
    <t>CPS 2023-179</t>
  </si>
  <si>
    <t>LILIANA MEJIA RAMIREZ</t>
  </si>
  <si>
    <t>Prestación de servicios profesionales especializados como contratista independiente, sin vínculo laboral por su propia cuenta y riesgo, como Ingeniero de apoyo a la supervisión en los procesos de Administración de Obras por Valorización del Fondo de Valorización del Distrito de Medellín</t>
  </si>
  <si>
    <t>CPS 2023-180</t>
  </si>
  <si>
    <t>Noventa y seis (96) dias</t>
  </si>
  <si>
    <t>https://community.secop.gov.co/Public/Tendering/OpportunityDetail/Index?noticeUID=CO1.NTC.4992083&amp;isFromPublicArea=True&amp;isModal=False</t>
  </si>
  <si>
    <t>2023-02235</t>
  </si>
  <si>
    <t>JHON FELIPE CASTAÑO LOAIZA</t>
  </si>
  <si>
    <t>Prestación de servicios profesionales especializados como contratista independiente, sin vínculo laboral por su propia cuenta y riesgo, como apoyo en el seguimiento, revisión y validación del diseño de pavimentos realizados por el consultor de la obra ubicada en la Intersección de la Loma de Tesoro con la Vía Linares del Proyecto de Valorización del Fondo de Valorización de Medellín</t>
  </si>
  <si>
    <t>CPS 2023-181</t>
  </si>
  <si>
    <t>Ochenta y ocho (88) dias</t>
  </si>
  <si>
    <t>https://community.secop.gov.co/Public/Tendering/OpportunityDetail/Index?noticeUID=CO1.NTC.5022261&amp;isFromPublicArea=True&amp;isModal=False</t>
  </si>
  <si>
    <t>2023-02236</t>
  </si>
  <si>
    <t>GUSTAVO ADOLFO ARBELAEZ NARANJO</t>
  </si>
  <si>
    <t>Prestación de servicios profesionales especializados como contratista independiente, sin vínculo laboral por su propia cuenta y riesgo como asesor jurídico a la Dirección General del Fondo de Valorización de Medellín</t>
  </si>
  <si>
    <t>CPS 2023-182</t>
  </si>
  <si>
    <t>Ochenta y sies (86) dias</t>
  </si>
  <si>
    <t>https://community.secop.gov.co/Public/Tendering/OpportunityDetail/Index?noticeUID=CO1.NTC.5038647&amp;isFromPublicArea=True&amp;isModal=False</t>
  </si>
  <si>
    <t>2023-02237</t>
  </si>
  <si>
    <t>CPS 2023-185</t>
  </si>
  <si>
    <t>Ochenta y dos (82) dias</t>
  </si>
  <si>
    <t>https://community.secop.gov.co/Public/Tendering/OpportunityDetail/Index?noticeUID=CO1.NTC.5050878&amp;isFromPublicArea=True&amp;isModal=False</t>
  </si>
  <si>
    <t>2023-02238</t>
  </si>
  <si>
    <t>Prestación de servicios profesionales especializados como contratista independiente, sin vínculo laboral por su propia cuenta y riesgo como Contador Público en el Proceso de Gestión Financiera "Subproceso de Gestión Contable" de acuerdo con lo establecido por la Contaduría General de la Nación en el Fondo Valorización de Medellín</t>
  </si>
  <si>
    <t>CPS 2023-183</t>
  </si>
  <si>
    <t>https://community.secop.gov.co/Public/Tendering/OpportunityDetail/Index?noticeUID=CO1.NTC.5047855&amp;isFromPublicArea=True&amp;isModal=False</t>
  </si>
  <si>
    <t>2023-02239</t>
  </si>
  <si>
    <t>SANDRA MARIA AGUDELO QUINTERO</t>
  </si>
  <si>
    <t>Prestación de servicios profesionales especializados como contratista independiente, sin vínculo laboral por su propia cuenta y riesgo, como apoyo financiero a la supervisión en los procesos de Administración de Obras por Valorización del Fondo de Valorización del Distrito de Medellín</t>
  </si>
  <si>
    <t>CPS 2023-184</t>
  </si>
  <si>
    <t>Ochenta y tres (83) dias</t>
  </si>
  <si>
    <t>https://community.secop.gov.co/Public/Tendering/OpportunityDetail/Index?noticeUID=CO1.NTC.5049936&amp;isFromPublicArea=True&amp;isModal=False</t>
  </si>
  <si>
    <t>2023-02240</t>
  </si>
  <si>
    <t>Prestación de servicios profesionales como contratista independiente, sin vínculo laboral por su propia cuenta y riesgo, como Abogado en el subproceso de Gestión Predial del Fondo de valorización del Distrito de Medellín</t>
  </si>
  <si>
    <t>CPS 2023-186</t>
  </si>
  <si>
    <t>Setenta y cinco (75) dias</t>
  </si>
  <si>
    <t>https://community.secop.gov.co/Public/Tendering/OpportunityDetail/Index?noticeUID=CO1.NTC.5070211&amp;isFromPublicArea=True&amp;isModal=False</t>
  </si>
  <si>
    <t>2023-02241</t>
  </si>
  <si>
    <t>JUAN GUILLERMO PEÑA BEDOYA</t>
  </si>
  <si>
    <t>Prestación de servicios profesionales especializados como contratista independiente, sin vínculo laboral por su propia cuenta y riesgo, como apoyo en el seguimiento, revisión y validación del diseño de redes húmedas realizados por el consultor de la obra ubicada en la Intersección de la Loma de Tesoro con la Vía Linares del Proyecto de Valorización del Fondo de Valorización</t>
  </si>
  <si>
    <t>CPS 2023-187</t>
  </si>
  <si>
    <t>Setenta y tres (73) dias</t>
  </si>
  <si>
    <t>https://community.secop.gov.co/Public/Tendering/OpportunityDetail/Index?noticeUID=CO1.NTC.5080231&amp;isFromPublicArea=True&amp;isModal=False</t>
  </si>
  <si>
    <t>2023-02242</t>
  </si>
  <si>
    <t>GUSTAVO ALONSO YEPES YEPES</t>
  </si>
  <si>
    <t>Prestación de servicios profesionales especializados como contratista independiente, sin vínculo laboral por su propia cuenta y riesgo, como apoyo en el seguimiento, revisión y validación de los estudios y diseños del componente estructural realizados por el consultor de la obra ubicada en la Intersección de la Loma de Tesoro con la Vía Linares del Proyecto de Valorización del Fondo de Valorización de Medellín</t>
  </si>
  <si>
    <t>CPS 2023-188</t>
  </si>
  <si>
    <t>Setenta y dos (72) dias</t>
  </si>
  <si>
    <t>https://community.secop.gov.co/Public/Tendering/OpportunityDetail/Index?noticeUID=CO1.NTC.5085460&amp;isFromPublicArea=True&amp;isModal=False</t>
  </si>
  <si>
    <t>2023-02243</t>
  </si>
  <si>
    <t>CAMILO ERENSTO GUTIERREZ PARRA</t>
  </si>
  <si>
    <t>CPS 2023-189</t>
  </si>
  <si>
    <t>Sesenta y ocho (68) dias</t>
  </si>
  <si>
    <t>https://community.secop.gov.co/Public/Tendering/OpportunityDetail/Index?noticeUID=CO1.NTC.5098619&amp;isFromPublicArea=True&amp;isModal=False</t>
  </si>
  <si>
    <t>2023-02244</t>
  </si>
  <si>
    <t>CPS 2023-190</t>
  </si>
  <si>
    <t>Sesenta y siete (67) dias</t>
  </si>
  <si>
    <t>https://community.secop.gov.co/Public/Tendering/OpportunityDetail/Index?noticeUID=CO1.NTC.5100258&amp;isFromPublicArea=True&amp;isModal=False</t>
  </si>
  <si>
    <t>2023-02245</t>
  </si>
  <si>
    <t>Contrato interadministrativo para realizar las actividades de servicio al ciudadano en el Fondo de Valorización de Medellín - FONVALMED</t>
  </si>
  <si>
    <t>CD2023-020</t>
  </si>
  <si>
    <t>OLGA LUCIA PORRAS</t>
  </si>
  <si>
    <t>https://community.secop.gov.co/Public/Tendering/OpportunityDetail/Index?noticeUID=CO1.NTC.5123322&amp;isFromPublicArea=True&amp;isModal=False</t>
  </si>
  <si>
    <t>2023-02246</t>
  </si>
  <si>
    <t>Contrato interadministrativo para la prestación de servicio telecomunicaciones unificadas y de seguridad perimetral, que incluye alquiler de equipos para el Fondo de Valorización de Medellín</t>
  </si>
  <si>
    <t>CD2023-021</t>
  </si>
  <si>
    <t>LESLY TATIANA SANCHEZ</t>
  </si>
  <si>
    <t>https://community.secop.gov.co/Public/Tendering/OpportunityDetail/Index?noticeUID=CO1.NTC.5123448&amp;isFromPublicArea=True&amp;isModal=False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</si>
</sst>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F800]dddd\,\ mmmm\ dd\,\ yyyy"/>
    <numFmt numFmtId="166" formatCode="&quot;$&quot;\ #,##0"/>
    <numFmt numFmtId="168" formatCode="dd/mm/yy;@"/>
  </numFmts>
  <fonts count="7" x14ac:knownFonts="1">
    <font>
      <sz val="11"/>
      <color theme="1"/>
      <name val="Calibri"/>
      <family val="2"/>
      <scheme val="minor"/>
    </font>
    <font>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sz val="8"/>
      <name val="Calibri"/>
      <family val="2"/>
      <scheme val="minor"/>
    </font>
  </fonts>
  <fills count="5">
    <fill>
      <patternFill patternType="none"/>
    </fill>
    <fill>
      <patternFill patternType="gray125"/>
    </fill>
    <fill>
      <patternFill patternType="solid">
        <fgColor rgb="FFA5A5A5"/>
      </patternFill>
    </fill>
    <fill>
      <patternFill patternType="solid">
        <fgColor theme="6"/>
      </patternFill>
    </fill>
    <fill>
      <patternFill patternType="solid">
        <fgColor theme="0"/>
        <bgColor indexed="64"/>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2" borderId="1" applyNumberFormat="0" applyAlignment="0" applyProtection="0"/>
    <xf numFmtId="0" fontId="4" fillId="3" borderId="0" applyNumberFormat="0" applyBorder="0" applyAlignment="0" applyProtection="0"/>
    <xf numFmtId="43" fontId="1" fillId="0" borderId="0" applyFont="0" applyFill="0" applyBorder="0" applyAlignment="0" applyProtection="0"/>
    <xf numFmtId="0" fontId="5" fillId="0" borderId="0"/>
    <xf numFmtId="0" fontId="1" fillId="0" borderId="0"/>
    <xf numFmtId="0" fontId="2" fillId="0" borderId="0" applyNumberFormat="0" applyFill="0" applyBorder="0" applyAlignment="0" applyProtection="0"/>
  </cellStyleXfs>
  <cellXfs count="27">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164" fontId="0" fillId="0" borderId="0" xfId="0" applyNumberFormat="1" applyAlignment="1">
      <alignment horizontal="center" vertical="center" wrapText="1"/>
    </xf>
    <xf numFmtId="1" fontId="0" fillId="0" borderId="0" xfId="0" applyNumberFormat="1" applyAlignment="1">
      <alignment horizontal="center" vertical="center" wrapText="1"/>
    </xf>
    <xf numFmtId="166" fontId="0" fillId="0" borderId="0" xfId="0" applyNumberFormat="1" applyAlignment="1">
      <alignment horizontal="center" vertical="center" wrapText="1"/>
    </xf>
    <xf numFmtId="164" fontId="4" fillId="4" borderId="0" xfId="0" applyNumberFormat="1" applyFont="1" applyFill="1"/>
    <xf numFmtId="164" fontId="0" fillId="0" borderId="0" xfId="0" applyNumberFormat="1"/>
    <xf numFmtId="44" fontId="0" fillId="0" borderId="0" xfId="1" applyFont="1" applyAlignment="1">
      <alignment horizontal="center" vertical="center" wrapText="1"/>
    </xf>
    <xf numFmtId="0" fontId="0" fillId="0" borderId="0" xfId="0" applyAlignment="1">
      <alignment wrapText="1"/>
    </xf>
    <xf numFmtId="168" fontId="0" fillId="0" borderId="0" xfId="0" applyNumberFormat="1" applyAlignment="1">
      <alignment horizontal="center" vertical="center" wrapText="1"/>
    </xf>
    <xf numFmtId="168" fontId="0" fillId="0" borderId="0" xfId="0" applyNumberFormat="1" applyAlignment="1">
      <alignment horizontal="center" vertical="center"/>
    </xf>
    <xf numFmtId="168" fontId="2" fillId="0" borderId="0" xfId="2" applyNumberFormat="1" applyAlignment="1">
      <alignment horizontal="center" vertical="center" wrapText="1"/>
    </xf>
    <xf numFmtId="168" fontId="0" fillId="4" borderId="0" xfId="0" applyNumberFormat="1" applyFill="1" applyAlignment="1">
      <alignment horizontal="center" vertical="center" wrapText="1"/>
    </xf>
    <xf numFmtId="168" fontId="2" fillId="0" borderId="0" xfId="8" applyNumberFormat="1" applyAlignment="1">
      <alignment horizontal="center" vertical="center" wrapText="1"/>
    </xf>
    <xf numFmtId="9" fontId="0" fillId="0" borderId="0" xfId="0" applyNumberFormat="1"/>
    <xf numFmtId="9" fontId="0" fillId="0" borderId="0" xfId="0" applyNumberFormat="1" applyAlignment="1">
      <alignment horizontal="center" vertical="center" wrapText="1"/>
    </xf>
    <xf numFmtId="1" fontId="0" fillId="0" borderId="0" xfId="0" applyNumberFormat="1"/>
    <xf numFmtId="166" fontId="4" fillId="4" borderId="0" xfId="4" applyNumberFormat="1" applyFill="1"/>
    <xf numFmtId="166" fontId="0" fillId="0" borderId="0" xfId="0" applyNumberFormat="1"/>
    <xf numFmtId="1" fontId="0" fillId="0" borderId="0" xfId="5" applyNumberFormat="1" applyFont="1" applyAlignment="1">
      <alignment horizontal="center" vertical="center" wrapText="1"/>
    </xf>
    <xf numFmtId="44" fontId="0" fillId="0" borderId="0" xfId="1" applyFont="1" applyAlignment="1">
      <alignment horizontal="center" vertical="center"/>
    </xf>
    <xf numFmtId="10" fontId="0" fillId="0" borderId="0" xfId="0" applyNumberFormat="1" applyAlignment="1">
      <alignment horizontal="center" vertical="center" wrapText="1"/>
    </xf>
    <xf numFmtId="168" fontId="0" fillId="0" borderId="0" xfId="0" applyNumberFormat="1" applyAlignment="1">
      <alignment vertical="center"/>
    </xf>
    <xf numFmtId="0" fontId="3" fillId="2" borderId="1" xfId="3" applyAlignment="1">
      <alignment horizontal="center"/>
    </xf>
  </cellXfs>
  <cellStyles count="9">
    <cellStyle name="Celda de comprobación" xfId="3" builtinId="23"/>
    <cellStyle name="Énfasis3" xfId="4" builtinId="37"/>
    <cellStyle name="Hipervínculo" xfId="2" builtinId="8"/>
    <cellStyle name="Hyperlink" xfId="8" xr:uid="{00000000-000B-0000-0000-000008000000}"/>
    <cellStyle name="Millares" xfId="5" builtinId="3"/>
    <cellStyle name="Moneda" xfId="1" builtinId="4"/>
    <cellStyle name="Normal" xfId="0" builtinId="0"/>
    <cellStyle name="Normal 2 2" xfId="7" xr:uid="{00000000-0005-0000-0000-000007000000}"/>
    <cellStyle name="Normal 4" xfId="6" xr:uid="{00000000-0005-0000-0000-000008000000}"/>
  </cellStyles>
  <dxfs count="42">
    <dxf>
      <numFmt numFmtId="168" formatCode="dd/mm/yy;@"/>
      <alignment horizontal="center" vertical="center" textRotation="0" wrapText="1" indent="0" justifyLastLine="0" shrinkToFit="0" readingOrder="0"/>
    </dxf>
    <dxf>
      <numFmt numFmtId="164" formatCode="[$-F800]dddd\,\ mmmm\ dd\,\ yyyy"/>
      <alignment horizontal="center" vertical="center" textRotation="0" wrapText="0" indent="0" justifyLastLine="0" shrinkToFit="0" readingOrder="0"/>
    </dxf>
    <dxf>
      <numFmt numFmtId="164" formatCode="[$-F800]dddd\,\ mmmm\ dd\,\ yyyy"/>
      <alignment horizontal="center" vertical="center" textRotation="0" wrapText="0" indent="0" justifyLastLine="0" shrinkToFit="0" readingOrder="0"/>
    </dxf>
    <dxf>
      <numFmt numFmtId="164" formatCode="[$-F800]dddd\,\ mmmm\ dd\,\ yyyy"/>
      <alignment horizontal="center" vertical="center" textRotation="0" wrapText="0" indent="0" justifyLastLine="0" shrinkToFit="0" readingOrder="0"/>
    </dxf>
    <dxf>
      <numFmt numFmtId="168" formatCode="dd/mm/yy;@"/>
      <alignment horizontal="center" vertical="center" textRotation="0" wrapText="0" indent="0" justifyLastLine="0" shrinkToFit="0" readingOrder="0"/>
    </dxf>
    <dxf>
      <numFmt numFmtId="164" formatCode="[$-F800]dddd\,\ mmmm\ dd\,\ yyyy"/>
      <alignment horizontal="center" vertical="center" textRotation="0" wrapText="0" indent="0" justifyLastLine="0" shrinkToFit="0" readingOrder="0"/>
    </dxf>
    <dxf>
      <numFmt numFmtId="168" formatCode="dd/mm/yy;@"/>
      <alignment horizontal="center" vertical="center" textRotation="0" wrapText="0"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0"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0"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0" indent="0" justifyLastLine="0" shrinkToFit="0" readingOrder="0"/>
    </dxf>
    <dxf>
      <numFmt numFmtId="168" formatCode="dd/mm/yy;@"/>
      <alignment horizontal="center" vertical="center" textRotation="0" wrapText="0" indent="0" justifyLastLine="0" shrinkToFit="0" readingOrder="0"/>
    </dxf>
    <dxf>
      <numFmt numFmtId="168" formatCode="dd/mm/yy;@"/>
      <alignment horizontal="center" vertical="center" textRotation="0" wrapText="0" indent="0" justifyLastLine="0" shrinkToFit="0" readingOrder="0"/>
    </dxf>
    <dxf>
      <numFmt numFmtId="168" formatCode="dd/mm/yy;@"/>
      <alignment horizontal="center" vertical="center" textRotation="0" wrapText="1" indent="0" justifyLastLine="0" shrinkToFit="0" readingOrder="0"/>
    </dxf>
    <dxf>
      <numFmt numFmtId="164" formatCode="[$-F800]dddd\,\ mmmm\ dd\,\ yyyy"/>
      <alignment horizontal="center" vertical="center" textRotation="0" wrapText="1" indent="0" justifyLastLine="0" shrinkToFit="0" readingOrder="0"/>
    </dxf>
    <dxf>
      <numFmt numFmtId="1" formatCode="0"/>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4" formatCode="[$-F800]dddd\,\ mmmm\ dd\,\ yyyy"/>
      <alignment horizontal="center" vertical="center" textRotation="0" wrapText="1" indent="0" justifyLastLine="0" shrinkToFit="0" readingOrder="0"/>
    </dxf>
    <dxf>
      <numFmt numFmtId="166" formatCode="&quot;$&quot;\ #,##0"/>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 formatCode="0"/>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 formatCode="0"/>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4" formatCode="[$-F800]dddd\,\ mmmm\ dd\,\ yyyy"/>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1" indent="0" justifyLastLine="0" shrinkToFit="0" readingOrder="0"/>
    </dxf>
    <dxf>
      <numFmt numFmtId="168" formatCode="dd/mm/yy;@"/>
      <alignment horizontal="center"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3</xdr:col>
      <xdr:colOff>609600</xdr:colOff>
      <xdr:row>0</xdr:row>
      <xdr:rowOff>47625</xdr:rowOff>
    </xdr:from>
    <xdr:to>
      <xdr:col>3</xdr:col>
      <xdr:colOff>1152525</xdr:colOff>
      <xdr:row>0</xdr:row>
      <xdr:rowOff>161925</xdr:rowOff>
    </xdr:to>
    <xdr:sp macro="" textlink="">
      <xdr:nvSpPr>
        <xdr:cNvPr id="2" name="Flecha: hacia arriba 1">
          <a:hlinkClick xmlns:r="http://schemas.openxmlformats.org/officeDocument/2006/relationships" r:id="rId1"/>
          <a:extLst>
            <a:ext uri="{FF2B5EF4-FFF2-40B4-BE49-F238E27FC236}">
              <a16:creationId xmlns:a16="http://schemas.microsoft.com/office/drawing/2014/main" id="{42562EBE-B778-4717-8163-AC03A7D48326}"/>
            </a:ext>
          </a:extLst>
        </xdr:cNvPr>
        <xdr:cNvSpPr/>
      </xdr:nvSpPr>
      <xdr:spPr>
        <a:xfrm>
          <a:off x="6296025" y="47625"/>
          <a:ext cx="542925" cy="114300"/>
        </a:xfrm>
        <a:prstGeom prst="up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A0F3A1-4C9C-4A76-964C-CECFED311581}" name="Tabla22" displayName="Tabla22" ref="A2:AN248" totalsRowShown="0" headerRowDxfId="41" dataDxfId="40">
  <autoFilter ref="A2:AN248" xr:uid="{00000000-0009-0000-0100-000002000000}"/>
  <sortState xmlns:xlrd2="http://schemas.microsoft.com/office/spreadsheetml/2017/richdata2" ref="A3:AN234">
    <sortCondition ref="B2:B234"/>
  </sortState>
  <tableColumns count="40">
    <tableColumn id="1" xr3:uid="{BF8C2D3D-B36A-4D0F-BA10-5250A0FB0B21}" name="ENTIDAD CONTRATANTE " dataDxfId="39"/>
    <tableColumn id="2" xr3:uid="{A4314D5F-B39F-413E-A2C9-6FD3E7FACAFE}" name="NÚMERO DE CONTRATO " dataDxfId="38"/>
    <tableColumn id="3" xr3:uid="{2B48E1D0-CE92-437B-8A1B-2A4368D90015}" name="FECHA DE CONTRATO " dataDxfId="37"/>
    <tableColumn id="4" xr3:uid="{BF0EBEEE-B040-4065-A6BE-C543A8E63855}" name="NOMBRE DEL CONTRATISTA " dataDxfId="36"/>
    <tableColumn id="5" xr3:uid="{730DA450-1F31-4CF5-9690-F32C2E9426C1}" name="NIT/CC " dataDxfId="35"/>
    <tableColumn id="6" xr3:uid="{EFFD3846-A95B-4296-8BF4-078F700D1ED4}" name="OBJETO DEL CONTRATO " dataDxfId="34"/>
    <tableColumn id="7" xr3:uid="{2C71CFDE-C362-4039-8C7F-61504F4D6A9F}" name="NÚMERO DE PROCESO (SECOPII)" dataDxfId="33"/>
    <tableColumn id="32" xr3:uid="{C8E8AC83-3B40-46B2-B4EA-7D649073E42F}" name="NOMBRE DEL CONTRATISTA CESIONARIO" dataDxfId="32"/>
    <tableColumn id="31" xr3:uid="{2E299CD0-43E2-4334-B452-117038657D7B}" name="NIT/CC" dataDxfId="31" dataCellStyle="Millares"/>
    <tableColumn id="30" xr3:uid="{17B4E8CC-6D2E-4162-B430-A6CECF2AD9F6}" name="FECHA DE CESIÓN" dataDxfId="30"/>
    <tableColumn id="8" xr3:uid="{A458CB5F-B658-42ED-B32D-B7923CDC47FF}" name="TIPO DE PROCESO" dataDxfId="29"/>
    <tableColumn id="9" xr3:uid="{6377D98F-13C1-4F54-BFC1-E977178CCEE7}" name="TIPOLOGÍA DEL CONTRATO" dataDxfId="28"/>
    <tableColumn id="10" xr3:uid="{9159AB6C-F5A5-4F59-BBB2-3AD42B5F3A8D}" name="ESTADO ACTUAL DEL CONTRATO " dataDxfId="27"/>
    <tableColumn id="11" xr3:uid="{5C24CFAA-B618-4B51-A6AE-142393821F46}" name="PORCENTAJE DE AVANCE DEL PLAZO CONTRACTUAL" dataDxfId="26"/>
    <tableColumn id="12" xr3:uid="{0F3D596C-1CA6-48F7-B1CA-4975F962C838}" name="MONTO TOTAL DEL CONTRATO" dataDxfId="25"/>
    <tableColumn id="13" xr3:uid="{5681A808-B77D-4E61-BF8B-19B922818384}" name="FECHA ACTA DE INICIO" dataDxfId="24"/>
    <tableColumn id="14" xr3:uid="{EFC2F1DA-C5B7-4B6D-BB87-672C87B84EF5}" name="TIEMPO DE  DURACIÓN DEL CONTRATO " dataDxfId="23"/>
    <tableColumn id="17" xr3:uid="{7B185F00-38E9-4B9E-BAAB-410311160277}" name="DÍAS PENDIENTES DE EJECUCIÓN" dataDxfId="22"/>
    <tableColumn id="18" xr3:uid="{6810A125-A1C4-4C3E-AF33-E0C4AFDE67B8}" name="FECHA DE TERMINACIÓN  DEL CONTRATO " dataDxfId="21"/>
    <tableColumn id="39" xr3:uid="{063B4512-ED13-4C58-A1B1-FDDBB012B262}" name="FECHA TERMINACION ANTICIPADA" dataDxfId="20"/>
    <tableColumn id="19" xr3:uid="{C91E22D8-EE55-4B96-AD50-ED390E025149}" name="PRÓRROGAS " dataDxfId="19"/>
    <tableColumn id="20" xr3:uid="{8E1B2B1C-0296-4863-9F32-89F1C2F742AD}" name="OTROSÍ" dataDxfId="18"/>
    <tableColumn id="21" xr3:uid="{AE715C10-BD9A-4BFE-88C0-C6F334003A18}" name="ADICIONES " dataDxfId="17"/>
    <tableColumn id="22" xr3:uid="{80AC3189-77C4-407D-9CD4-0FFBA99EDF18}" name="ABOGADO GESTOR" dataDxfId="16"/>
    <tableColumn id="29" xr3:uid="{4153D25F-85AB-4EC7-8089-CE6578EB6F5A}" name="PROCESO" dataDxfId="15"/>
    <tableColumn id="16" xr3:uid="{0930FD34-67EB-4063-8EE8-78E8FD0CCB8E}" name="SUPERVISOR" dataDxfId="14"/>
    <tableColumn id="15" xr3:uid="{428638D0-0615-48A9-B3CE-91F3B3593D65}" name="APOYO A LA SUPERVISIÓN TECNICO" dataDxfId="13"/>
    <tableColumn id="37" xr3:uid="{A5C7E089-9A10-43E8-9B87-8E296322C5BE}" name="APOYO A LA SUPERVISIÓN ADMINISTRATIVO" dataDxfId="12"/>
    <tableColumn id="38" xr3:uid="{93635771-CD03-4B64-89A5-4EE8DEEEC183}" name="APOYO A LA SUPERVISIÓN FINANCIERO" dataDxfId="11"/>
    <tableColumn id="35" xr3:uid="{B3435F21-0366-4F11-93FF-473890779DD8}" name="APOYO A LA SUPERVISIÓN CONTABLE" dataDxfId="10"/>
    <tableColumn id="34" xr3:uid="{2B191C20-B7B5-4EF5-BEBB-792415E553B6}" name="APOYO A LA SUPERVISIÓN JURIDICO" dataDxfId="9"/>
    <tableColumn id="23" xr3:uid="{E73E43F0-AB14-4E94-A44D-A666A5D782EF}" name="SECOP I" dataDxfId="8"/>
    <tableColumn id="24" xr3:uid="{83F16784-4295-4D05-A81D-43B86E49171F}" name="SECOP II" dataDxfId="7" dataCellStyle="Hipervínculo"/>
    <tableColumn id="25" xr3:uid="{8E23EDA8-C7F5-4405-9A22-B24173CCADA3}" name=" SECOP I" dataDxfId="6"/>
    <tableColumn id="26" xr3:uid="{2A01FB0C-DCD7-4D53-81C3-E5338AA7E653}" name="SECOP  II" dataDxfId="5"/>
    <tableColumn id="27" xr3:uid="{CDB0A902-32BD-42B2-B0E6-DB67C94B3DCF}" name="FECHA DE LIQUIDACIÓN DEL CONTRATO " dataDxfId="4"/>
    <tableColumn id="42" xr3:uid="{A8CB82B2-AC7C-42B7-993F-9A4AF68FC731}" name="OPORTUNIDAD PARA LIQUIDADAR BILATERALMENTE" dataDxfId="3">
      <calculatedColumnFormula>+Tabla22[[#This Row],[FECHA DE TERMINACIÓN  DEL CONTRATO ]]+120</calculatedColumnFormula>
    </tableColumn>
    <tableColumn id="41" xr3:uid="{421FD21E-9EEA-48A4-96E7-8AD771D7C643}" name="OPORTUNIDAD PARA LIQUIDAR UNILATERALMENTE" dataDxfId="2">
      <calculatedColumnFormula>+Tabla22[[#This Row],[OPORTUNIDAD PARA LIQUIDADAR BILATERALMENTE]]+60</calculatedColumnFormula>
    </tableColumn>
    <tableColumn id="40" xr3:uid="{5C71AD01-6214-492F-931B-65FEFBECEE99}" name="OPORTUNIDAD PARA LIQUIDAR JUDICIALMENTE" dataDxfId="1">
      <calculatedColumnFormula>+Tabla22[[#This Row],[OPORTUNIDAD PARA LIQUIDAR UNILATERALMENTE]]+720</calculatedColumnFormula>
    </tableColumn>
    <tableColumn id="28" xr3:uid="{BA254BEE-9109-487C-AA8A-568C3DF89031}" name="RAZONES POR EL INCUMPLIMIENTO DE LAS FECHAS PACTADAS " dataDxfId="0"/>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community.secop.gov.co/Public/Tendering/OpportunityDetail/Index?noticeUID=CO1.NTC.3093048&amp;isFromPublicArea=True&amp;isModal=False" TargetMode="External"/><Relationship Id="rId7"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3705871&amp;isFromPublicArea=True&amp;isModal=False" TargetMode="External"/><Relationship Id="rId1" Type="http://schemas.openxmlformats.org/officeDocument/2006/relationships/hyperlink" Target="https://www.contratos.gov.co/consultas/detalleProceso.do?numConstancia=21-15-12011417&amp;g-recaptcha-response=03AGdBq25tOs1e3LJIqceFU4E7_wGeMNmnWyT0W55ECwO1iq0RxZWqoBSMWVEATtvFr_AoAFqirK0oaFgvLI96IMB0RZ6txirGFOZps0P-O1mdabrKxTsoYGP7e1OUQEV6Zgl5N5JVQqmGhnlZdeKrAsZvydOzrHn-87suc2cuzC0-hJutPGqDavLuNtFIxWP9yXrqNaFcLfEN8yV0fZu2RTElWAZB2lArcyyJx4jb1HleMANYzVePRRTxNgXug2k8my9Z-DLq8nc9U_2peycvIsmnDcHovOcDmp__XTqAfbDKGWE7wNmNVIDoE_mT16OWkpMVQg8OVmWoDmp9OnAPffftO0fyEU0ZWKB7CoRqLCEOVUiPPzMY7PD02vZUrlJxFzNOt09gdbYJiKSw069hR8RD6jPXWxKY2gw5XdIKsmLStEAnriaplkLhwZdCMNVZjqeBi4fl0PF9CYCbROXyXeehxiLrYdcJZw" TargetMode="External"/><Relationship Id="rId6" Type="http://schemas.openxmlformats.org/officeDocument/2006/relationships/hyperlink" Target="https://community.secop.gov.co/Public/Tendering/OpportunityDetail/Index?noticeUID=CO1.NTC.4256825&amp;isFromPublicArea=True&amp;isModal=False" TargetMode="External"/><Relationship Id="rId5" Type="http://schemas.openxmlformats.org/officeDocument/2006/relationships/hyperlink" Target="https://community.secop.gov.co/Public/Tendering/OpportunityDetail/Index?noticeUID=CO1.NTC.4214674&amp;isFromPublicArea=True&amp;isModal=False" TargetMode="External"/><Relationship Id="rId4" Type="http://schemas.openxmlformats.org/officeDocument/2006/relationships/hyperlink" Target="https://community.secop.gov.co/Public/Tendering/OpportunityDetail/Index?noticeUID=CO1.NTC.4197601&amp;isFromPublicArea=True&amp;isModal=False"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0D3FD-D05F-475A-98C3-9929443FCF21}">
  <sheetPr>
    <pageSetUpPr fitToPage="1"/>
  </sheetPr>
  <dimension ref="A1:XEZ248"/>
  <sheetViews>
    <sheetView tabSelected="1" zoomScale="70" zoomScaleNormal="70" workbookViewId="0">
      <pane xSplit="5" ySplit="2" topLeftCell="F3" activePane="bottomRight" state="frozen"/>
      <selection pane="topRight" activeCell="F1" sqref="F1"/>
      <selection pane="bottomLeft" activeCell="A3" sqref="A3"/>
      <selection pane="bottomRight" activeCell="C9" sqref="C9"/>
    </sheetView>
  </sheetViews>
  <sheetFormatPr baseColWidth="10" defaultColWidth="11.453125" defaultRowHeight="14.5" outlineLevelCol="1" x14ac:dyDescent="0.35"/>
  <cols>
    <col min="1" max="1" width="19.1796875" customWidth="1"/>
    <col min="2" max="2" width="27.1796875" bestFit="1" customWidth="1"/>
    <col min="3" max="3" width="39" bestFit="1" customWidth="1"/>
    <col min="4" max="4" width="64" style="1" bestFit="1" customWidth="1"/>
    <col min="5" max="5" width="18.7265625" style="19" bestFit="1" customWidth="1"/>
    <col min="6" max="6" width="206.1796875" customWidth="1"/>
    <col min="7" max="7" width="36.1796875" bestFit="1" customWidth="1"/>
    <col min="8" max="8" width="46.26953125" bestFit="1" customWidth="1"/>
    <col min="9" max="9" width="21.1796875" style="19" bestFit="1" customWidth="1"/>
    <col min="10" max="10" width="33.7265625" bestFit="1" customWidth="1"/>
    <col min="11" max="11" width="22.54296875" bestFit="1" customWidth="1"/>
    <col min="12" max="12" width="32.7265625" bestFit="1" customWidth="1"/>
    <col min="13" max="13" width="31.81640625" bestFit="1" customWidth="1"/>
    <col min="14" max="14" width="45.453125" style="17" bestFit="1" customWidth="1"/>
    <col min="15" max="15" width="34.81640625" style="21" bestFit="1" customWidth="1"/>
    <col min="16" max="16" width="34.1796875" style="9" bestFit="1" customWidth="1"/>
    <col min="17" max="17" width="28.54296875" customWidth="1"/>
    <col min="18" max="18" width="23.1796875" style="19" bestFit="1" customWidth="1"/>
    <col min="19" max="19" width="39.453125" style="9" customWidth="1"/>
    <col min="20" max="20" width="39.453125" customWidth="1"/>
    <col min="21" max="21" width="24.1796875" bestFit="1" customWidth="1"/>
    <col min="22" max="22" width="9.7265625" customWidth="1"/>
    <col min="23" max="23" width="36.54296875" customWidth="1"/>
    <col min="24" max="24" width="29.54296875" bestFit="1" customWidth="1"/>
    <col min="25" max="26" width="29.54296875" customWidth="1"/>
    <col min="27" max="27" width="34.54296875" style="11" customWidth="1"/>
    <col min="28" max="31" width="29.1796875" hidden="1" customWidth="1" outlineLevel="1"/>
    <col min="32" max="32" width="102.453125" customWidth="1" collapsed="1"/>
    <col min="33" max="33" width="111.81640625" customWidth="1"/>
    <col min="34" max="34" width="94.54296875" customWidth="1"/>
    <col min="35" max="35" width="66.1796875" style="9" customWidth="1"/>
    <col min="36" max="36" width="31" bestFit="1" customWidth="1"/>
    <col min="37" max="37" width="44.453125" style="9" bestFit="1" customWidth="1"/>
    <col min="38" max="38" width="42.81640625" style="9" bestFit="1" customWidth="1" outlineLevel="1"/>
    <col min="39" max="39" width="38.54296875" style="9" bestFit="1" customWidth="1" outlineLevel="1"/>
    <col min="40" max="40" width="66.54296875" customWidth="1"/>
  </cols>
  <sheetData>
    <row r="1" spans="1:16380" ht="15.5" thickTop="1" thickBot="1" x14ac:dyDescent="0.4">
      <c r="H1" s="26"/>
      <c r="I1" s="26"/>
      <c r="J1" s="26"/>
      <c r="O1" s="20"/>
      <c r="Q1" s="8">
        <f ca="1">+TODAY()</f>
        <v>45254</v>
      </c>
      <c r="U1" s="26" t="s">
        <v>42</v>
      </c>
      <c r="V1" s="26"/>
      <c r="W1" s="26"/>
      <c r="X1" s="1"/>
      <c r="Y1" s="1"/>
      <c r="Z1" s="1"/>
      <c r="AA1" s="1"/>
      <c r="AB1" s="1"/>
      <c r="AC1" s="1"/>
      <c r="AD1" s="1"/>
      <c r="AE1" s="1"/>
      <c r="AF1" s="26" t="s">
        <v>43</v>
      </c>
      <c r="AG1" s="26"/>
      <c r="AH1" s="26" t="s">
        <v>44</v>
      </c>
      <c r="AI1" s="26"/>
    </row>
    <row r="2" spans="1:16380" ht="31.5" customHeight="1" thickTop="1" x14ac:dyDescent="0.35">
      <c r="A2" s="3" t="s">
        <v>45</v>
      </c>
      <c r="B2" s="3" t="s">
        <v>46</v>
      </c>
      <c r="C2" s="3" t="s">
        <v>47</v>
      </c>
      <c r="D2" s="3" t="s">
        <v>48</v>
      </c>
      <c r="E2" s="6" t="s">
        <v>49</v>
      </c>
      <c r="F2" s="3" t="s">
        <v>50</v>
      </c>
      <c r="G2" s="3" t="s">
        <v>51</v>
      </c>
      <c r="H2" s="3" t="s">
        <v>52</v>
      </c>
      <c r="I2" s="6" t="s">
        <v>53</v>
      </c>
      <c r="J2" s="3" t="s">
        <v>54</v>
      </c>
      <c r="K2" s="3" t="s">
        <v>0</v>
      </c>
      <c r="L2" s="3" t="s">
        <v>1</v>
      </c>
      <c r="M2" s="3" t="s">
        <v>2</v>
      </c>
      <c r="N2" s="18" t="s">
        <v>55</v>
      </c>
      <c r="O2" s="7" t="s">
        <v>56</v>
      </c>
      <c r="P2" s="5" t="s">
        <v>57</v>
      </c>
      <c r="Q2" s="3" t="s">
        <v>58</v>
      </c>
      <c r="R2" s="6" t="s">
        <v>59</v>
      </c>
      <c r="S2" s="5" t="s">
        <v>60</v>
      </c>
      <c r="T2" s="3" t="s">
        <v>61</v>
      </c>
      <c r="U2" s="3" t="s">
        <v>62</v>
      </c>
      <c r="V2" s="3" t="s">
        <v>63</v>
      </c>
      <c r="W2" s="3" t="s">
        <v>64</v>
      </c>
      <c r="X2" s="3" t="s">
        <v>65</v>
      </c>
      <c r="Y2" s="3" t="s">
        <v>3</v>
      </c>
      <c r="Z2" s="3" t="s">
        <v>66</v>
      </c>
      <c r="AA2" s="3" t="s">
        <v>67</v>
      </c>
      <c r="AB2" s="3" t="s">
        <v>68</v>
      </c>
      <c r="AC2" s="3" t="s">
        <v>69</v>
      </c>
      <c r="AD2" s="3" t="s">
        <v>70</v>
      </c>
      <c r="AE2" s="3" t="s">
        <v>71</v>
      </c>
      <c r="AF2" s="3" t="s">
        <v>72</v>
      </c>
      <c r="AG2" s="3" t="s">
        <v>73</v>
      </c>
      <c r="AH2" s="3" t="s">
        <v>74</v>
      </c>
      <c r="AI2" s="5" t="s">
        <v>75</v>
      </c>
      <c r="AJ2" s="3" t="s">
        <v>76</v>
      </c>
      <c r="AK2" s="5" t="s">
        <v>77</v>
      </c>
      <c r="AL2" s="5" t="s">
        <v>78</v>
      </c>
      <c r="AM2" s="5" t="s">
        <v>79</v>
      </c>
      <c r="AN2" s="3" t="s">
        <v>80</v>
      </c>
    </row>
    <row r="3" spans="1:16380" ht="31.5" customHeight="1" x14ac:dyDescent="0.35">
      <c r="A3" s="3" t="s">
        <v>81</v>
      </c>
      <c r="B3" s="3" t="s">
        <v>82</v>
      </c>
      <c r="C3" s="5">
        <v>43642</v>
      </c>
      <c r="D3" s="3" t="s">
        <v>83</v>
      </c>
      <c r="E3" s="6" t="s">
        <v>84</v>
      </c>
      <c r="F3" s="3" t="s">
        <v>85</v>
      </c>
      <c r="G3" s="3" t="s">
        <v>82</v>
      </c>
      <c r="H3" s="3"/>
      <c r="I3" s="6"/>
      <c r="J3" s="3"/>
      <c r="K3" s="3" t="s">
        <v>4</v>
      </c>
      <c r="L3" s="3" t="s">
        <v>5</v>
      </c>
      <c r="M3" s="3" t="s">
        <v>16</v>
      </c>
      <c r="N3" s="18">
        <f ca="1">+IF(Tabla22[[#This Row],[DÍAS PENDIENTES DE EJECUCIÓN]]&lt;=0,1,($Q$1-Tabla22[[#This Row],[FECHA ACTA DE INICIO]])/(Tabla22[[#This Row],[FECHA DE TERMINACIÓN  DEL CONTRATO ]]-Tabla22[[#This Row],[FECHA ACTA DE INICIO]]))</f>
        <v>1</v>
      </c>
      <c r="O3" s="7">
        <v>3728863483</v>
      </c>
      <c r="P3" s="5">
        <v>43661</v>
      </c>
      <c r="Q3" s="3" t="s">
        <v>86</v>
      </c>
      <c r="R3" s="6">
        <f ca="1">+IF(Tabla22[[#This Row],[ESTADO ACTUAL DEL CONTRATO ]]="LIQUIDADO","OK",Tabla22[[#This Row],[FECHA DE TERMINACIÓN  DEL CONTRATO ]]-$Q$1)</f>
        <v>-1349</v>
      </c>
      <c r="S3" s="5">
        <v>43905</v>
      </c>
      <c r="T3" s="3"/>
      <c r="U3" s="3"/>
      <c r="V3" s="3"/>
      <c r="W3" s="3"/>
      <c r="X3" s="3"/>
      <c r="Y3" s="3"/>
      <c r="Z3" s="3"/>
      <c r="AA3" s="3"/>
      <c r="AB3" s="3"/>
      <c r="AC3" s="3"/>
      <c r="AD3" s="3"/>
      <c r="AE3" s="3"/>
      <c r="AF3" s="3" t="s">
        <v>87</v>
      </c>
      <c r="AG3" s="3" t="s">
        <v>90</v>
      </c>
      <c r="AH3" s="3"/>
      <c r="AI3" s="5"/>
      <c r="AJ3" s="3"/>
      <c r="AK3" s="5">
        <f>+Tabla22[[#This Row],[FECHA DE TERMINACIÓN  DEL CONTRATO ]]+120</f>
        <v>44025</v>
      </c>
      <c r="AL3" s="5">
        <f>+Tabla22[[#This Row],[OPORTUNIDAD PARA LIQUIDADAR BILATERALMENTE]]+60</f>
        <v>44085</v>
      </c>
      <c r="AM3" s="5">
        <f>+Tabla22[[#This Row],[OPORTUNIDAD PARA LIQUIDAR UNILATERALMENTE]]+720</f>
        <v>44805</v>
      </c>
      <c r="AN3" s="3"/>
    </row>
    <row r="4" spans="1:16380" ht="31.5" customHeight="1" x14ac:dyDescent="0.35">
      <c r="A4" s="3" t="s">
        <v>81</v>
      </c>
      <c r="B4" s="3" t="s">
        <v>93</v>
      </c>
      <c r="C4" s="5">
        <v>44270</v>
      </c>
      <c r="D4" s="3" t="s">
        <v>94</v>
      </c>
      <c r="E4" s="6" t="s">
        <v>95</v>
      </c>
      <c r="F4" s="3" t="s">
        <v>96</v>
      </c>
      <c r="G4" s="3" t="s">
        <v>97</v>
      </c>
      <c r="H4" s="3"/>
      <c r="I4" s="6"/>
      <c r="J4" s="3"/>
      <c r="K4" s="3" t="s">
        <v>18</v>
      </c>
      <c r="L4" s="3" t="s">
        <v>19</v>
      </c>
      <c r="M4" s="12" t="s">
        <v>6</v>
      </c>
      <c r="N4" s="18">
        <v>0.99</v>
      </c>
      <c r="O4" s="7">
        <v>7057831875</v>
      </c>
      <c r="P4" s="5">
        <v>44272</v>
      </c>
      <c r="Q4" s="3" t="s">
        <v>98</v>
      </c>
      <c r="R4" s="6">
        <f ca="1">+IF(Tabla22[[#This Row],[ESTADO ACTUAL DEL CONTRATO ]]="LIQUIDADO","OK",Tabla22[[#This Row],[FECHA DE TERMINACIÓN  DEL CONTRATO ]]-$Q$1)</f>
        <v>53</v>
      </c>
      <c r="S4" s="5">
        <v>45307</v>
      </c>
      <c r="T4" s="3"/>
      <c r="U4" s="3" t="s">
        <v>90</v>
      </c>
      <c r="V4" s="3" t="s">
        <v>90</v>
      </c>
      <c r="W4" s="23">
        <v>10924370</v>
      </c>
      <c r="X4" s="3" t="s">
        <v>99</v>
      </c>
      <c r="Y4" s="3" t="s">
        <v>7</v>
      </c>
      <c r="Z4" s="3"/>
      <c r="AA4" s="3" t="s">
        <v>248</v>
      </c>
      <c r="AB4" s="3"/>
      <c r="AC4" s="3"/>
      <c r="AD4" s="3"/>
      <c r="AE4" s="3"/>
      <c r="AF4" s="3" t="s">
        <v>100</v>
      </c>
      <c r="AG4" s="3" t="s">
        <v>90</v>
      </c>
      <c r="AH4" s="5">
        <v>44195</v>
      </c>
      <c r="AI4" s="5" t="s">
        <v>90</v>
      </c>
      <c r="AJ4" s="3" t="s">
        <v>90</v>
      </c>
      <c r="AK4" s="5">
        <f>+Tabla22[[#This Row],[FECHA DE TERMINACIÓN  DEL CONTRATO ]]+120</f>
        <v>45427</v>
      </c>
      <c r="AL4" s="5">
        <f>+Tabla22[[#This Row],[OPORTUNIDAD PARA LIQUIDADAR BILATERALMENTE]]+60</f>
        <v>45487</v>
      </c>
      <c r="AM4" s="5">
        <f>+Tabla22[[#This Row],[OPORTUNIDAD PARA LIQUIDAR UNILATERALMENTE]]+720</f>
        <v>46207</v>
      </c>
      <c r="AN4" s="3"/>
    </row>
    <row r="5" spans="1:16380" ht="31.5" customHeight="1" x14ac:dyDescent="0.35">
      <c r="A5" s="3" t="s">
        <v>81</v>
      </c>
      <c r="B5" s="3" t="s">
        <v>101</v>
      </c>
      <c r="C5" s="5">
        <v>44270</v>
      </c>
      <c r="D5" s="3" t="s">
        <v>102</v>
      </c>
      <c r="E5" s="6" t="s">
        <v>103</v>
      </c>
      <c r="F5" s="3" t="s">
        <v>104</v>
      </c>
      <c r="G5" s="3" t="s">
        <v>105</v>
      </c>
      <c r="H5" s="3"/>
      <c r="I5" s="6"/>
      <c r="J5" s="3"/>
      <c r="K5" s="3" t="s">
        <v>18</v>
      </c>
      <c r="L5" s="3" t="s">
        <v>19</v>
      </c>
      <c r="M5" s="12" t="s">
        <v>16</v>
      </c>
      <c r="N5" s="24">
        <v>0.95409999999999995</v>
      </c>
      <c r="O5" s="7">
        <v>6218666695</v>
      </c>
      <c r="P5" s="5">
        <v>44270</v>
      </c>
      <c r="Q5" s="3" t="s">
        <v>106</v>
      </c>
      <c r="R5" s="6">
        <f ca="1">+IF(Tabla22[[#This Row],[ESTADO ACTUAL DEL CONTRATO ]]="LIQUIDADO","OK",Tabla22[[#This Row],[FECHA DE TERMINACIÓN  DEL CONTRATO ]]-$Q$1)</f>
        <v>-102</v>
      </c>
      <c r="S5" s="5">
        <v>45152</v>
      </c>
      <c r="T5" s="3"/>
      <c r="U5" s="3" t="s">
        <v>90</v>
      </c>
      <c r="V5" s="3" t="s">
        <v>90</v>
      </c>
      <c r="W5" s="23">
        <v>10268908</v>
      </c>
      <c r="X5" s="3" t="s">
        <v>99</v>
      </c>
      <c r="Y5" s="3" t="s">
        <v>7</v>
      </c>
      <c r="Z5" s="3"/>
      <c r="AA5" s="3" t="s">
        <v>248</v>
      </c>
      <c r="AB5" s="3"/>
      <c r="AC5" s="3"/>
      <c r="AD5" s="3"/>
      <c r="AE5" s="3"/>
      <c r="AF5" s="3" t="s">
        <v>107</v>
      </c>
      <c r="AG5" s="3" t="s">
        <v>90</v>
      </c>
      <c r="AH5" s="5">
        <v>44195</v>
      </c>
      <c r="AI5" s="5" t="s">
        <v>90</v>
      </c>
      <c r="AJ5" s="3" t="s">
        <v>90</v>
      </c>
      <c r="AK5" s="5">
        <f>+Tabla22[[#This Row],[FECHA DE TERMINACIÓN  DEL CONTRATO ]]+120</f>
        <v>45272</v>
      </c>
      <c r="AL5" s="5">
        <f>+Tabla22[[#This Row],[OPORTUNIDAD PARA LIQUIDADAR BILATERALMENTE]]+60</f>
        <v>45332</v>
      </c>
      <c r="AM5" s="5">
        <f>+Tabla22[[#This Row],[OPORTUNIDAD PARA LIQUIDAR UNILATERALMENTE]]+720</f>
        <v>46052</v>
      </c>
      <c r="AN5" s="3"/>
    </row>
    <row r="6" spans="1:16380" ht="31.5" customHeight="1" x14ac:dyDescent="0.35">
      <c r="A6" s="3" t="s">
        <v>81</v>
      </c>
      <c r="B6" s="3" t="s">
        <v>109</v>
      </c>
      <c r="C6" s="5">
        <v>44278</v>
      </c>
      <c r="D6" s="3" t="s">
        <v>110</v>
      </c>
      <c r="E6" s="6" t="s">
        <v>111</v>
      </c>
      <c r="F6" s="3" t="s">
        <v>112</v>
      </c>
      <c r="G6" s="3" t="s">
        <v>113</v>
      </c>
      <c r="H6" s="3"/>
      <c r="I6" s="6"/>
      <c r="J6" s="3"/>
      <c r="K6" s="3" t="s">
        <v>8</v>
      </c>
      <c r="L6" s="3" t="s">
        <v>22</v>
      </c>
      <c r="M6" s="12" t="s">
        <v>16</v>
      </c>
      <c r="N6" s="24">
        <v>0.95409999999999995</v>
      </c>
      <c r="O6" s="7">
        <v>29965832513</v>
      </c>
      <c r="P6" s="5">
        <v>44291</v>
      </c>
      <c r="Q6" s="3" t="s">
        <v>114</v>
      </c>
      <c r="R6" s="6">
        <f ca="1">+IF(Tabla22[[#This Row],[ESTADO ACTUAL DEL CONTRATO ]]="LIQUIDADO","OK",Tabla22[[#This Row],[FECHA DE TERMINACIÓN  DEL CONTRATO ]]-$Q$1)</f>
        <v>-112</v>
      </c>
      <c r="S6" s="5">
        <v>45142</v>
      </c>
      <c r="T6" s="3"/>
      <c r="U6" s="3" t="s">
        <v>90</v>
      </c>
      <c r="V6" s="3" t="s">
        <v>90</v>
      </c>
      <c r="W6" s="23">
        <v>5425515097</v>
      </c>
      <c r="X6" s="3" t="s">
        <v>99</v>
      </c>
      <c r="Y6" s="3" t="s">
        <v>7</v>
      </c>
      <c r="Z6" s="3"/>
      <c r="AA6" s="3" t="s">
        <v>248</v>
      </c>
      <c r="AB6" s="3"/>
      <c r="AC6" s="3"/>
      <c r="AD6" s="3"/>
      <c r="AE6" s="3"/>
      <c r="AF6" s="3" t="s">
        <v>115</v>
      </c>
      <c r="AG6" s="3" t="s">
        <v>90</v>
      </c>
      <c r="AH6" s="5">
        <v>44216</v>
      </c>
      <c r="AI6" s="5" t="s">
        <v>90</v>
      </c>
      <c r="AJ6" s="3" t="s">
        <v>90</v>
      </c>
      <c r="AK6" s="5">
        <f>+Tabla22[[#This Row],[FECHA DE TERMINACIÓN  DEL CONTRATO ]]+120</f>
        <v>45262</v>
      </c>
      <c r="AL6" s="5">
        <f>+Tabla22[[#This Row],[OPORTUNIDAD PARA LIQUIDADAR BILATERALMENTE]]+60</f>
        <v>45322</v>
      </c>
      <c r="AM6" s="5">
        <f>+Tabla22[[#This Row],[OPORTUNIDAD PARA LIQUIDAR UNILATERALMENTE]]+720</f>
        <v>46042</v>
      </c>
      <c r="AN6" s="3"/>
    </row>
    <row r="7" spans="1:16380" ht="31.5" customHeight="1" x14ac:dyDescent="0.35">
      <c r="A7" s="3" t="s">
        <v>81</v>
      </c>
      <c r="B7" s="3" t="s">
        <v>116</v>
      </c>
      <c r="C7" s="5">
        <v>44278</v>
      </c>
      <c r="D7" s="3" t="s">
        <v>117</v>
      </c>
      <c r="E7" s="6" t="s">
        <v>118</v>
      </c>
      <c r="F7" s="3" t="s">
        <v>119</v>
      </c>
      <c r="G7" s="3" t="s">
        <v>120</v>
      </c>
      <c r="H7" s="3"/>
      <c r="I7" s="6"/>
      <c r="J7" s="3"/>
      <c r="K7" s="3" t="s">
        <v>8</v>
      </c>
      <c r="L7" s="3" t="s">
        <v>22</v>
      </c>
      <c r="M7" s="12" t="s">
        <v>6</v>
      </c>
      <c r="N7" s="18">
        <v>0.99</v>
      </c>
      <c r="O7" s="7">
        <v>28893107494</v>
      </c>
      <c r="P7" s="5">
        <v>44298</v>
      </c>
      <c r="Q7" s="3" t="s">
        <v>121</v>
      </c>
      <c r="R7" s="6">
        <f ca="1">+IF(Tabla22[[#This Row],[ESTADO ACTUAL DEL CONTRATO ]]="LIQUIDADO","OK",Tabla22[[#This Row],[FECHA DE TERMINACIÓN  DEL CONTRATO ]]-$Q$1)</f>
        <v>139</v>
      </c>
      <c r="S7" s="5">
        <v>45393</v>
      </c>
      <c r="T7" s="3"/>
      <c r="U7" s="3" t="s">
        <v>90</v>
      </c>
      <c r="V7" s="3" t="s">
        <v>90</v>
      </c>
      <c r="W7" s="23">
        <v>3614735638</v>
      </c>
      <c r="X7" s="3" t="s">
        <v>99</v>
      </c>
      <c r="Y7" s="3" t="s">
        <v>7</v>
      </c>
      <c r="Z7" s="3"/>
      <c r="AA7" s="3" t="s">
        <v>248</v>
      </c>
      <c r="AB7" s="3"/>
      <c r="AC7" s="3"/>
      <c r="AD7" s="3"/>
      <c r="AE7" s="3"/>
      <c r="AF7" s="3" t="s">
        <v>122</v>
      </c>
      <c r="AG7" s="3" t="s">
        <v>90</v>
      </c>
      <c r="AH7" s="5">
        <v>44216</v>
      </c>
      <c r="AI7" s="5" t="s">
        <v>90</v>
      </c>
      <c r="AJ7" s="3" t="s">
        <v>90</v>
      </c>
      <c r="AK7" s="5">
        <f>+Tabla22[[#This Row],[FECHA DE TERMINACIÓN  DEL CONTRATO ]]+120</f>
        <v>45513</v>
      </c>
      <c r="AL7" s="5">
        <f>+Tabla22[[#This Row],[OPORTUNIDAD PARA LIQUIDADAR BILATERALMENTE]]+60</f>
        <v>45573</v>
      </c>
      <c r="AM7" s="5">
        <f>+Tabla22[[#This Row],[OPORTUNIDAD PARA LIQUIDAR UNILATERALMENTE]]+720</f>
        <v>46293</v>
      </c>
      <c r="AN7" s="3"/>
    </row>
    <row r="8" spans="1:16380" ht="31.5" customHeight="1" x14ac:dyDescent="0.35">
      <c r="A8" s="12" t="s">
        <v>81</v>
      </c>
      <c r="B8" s="12" t="s">
        <v>131</v>
      </c>
      <c r="C8" s="5">
        <v>44399</v>
      </c>
      <c r="D8" s="12" t="s">
        <v>132</v>
      </c>
      <c r="E8" s="6" t="s">
        <v>133</v>
      </c>
      <c r="F8" s="12" t="s">
        <v>134</v>
      </c>
      <c r="G8" s="12" t="s">
        <v>135</v>
      </c>
      <c r="H8" s="12"/>
      <c r="I8" s="22"/>
      <c r="J8" s="12"/>
      <c r="K8" s="12" t="s">
        <v>18</v>
      </c>
      <c r="L8" s="12" t="s">
        <v>9</v>
      </c>
      <c r="M8" s="15" t="s">
        <v>6</v>
      </c>
      <c r="N8" s="18">
        <f ca="1">+IF(Tabla22[[#This Row],[DÍAS PENDIENTES DE EJECUCIÓN]]&lt;=0,1,($Q$1-Tabla22[[#This Row],[FECHA ACTA DE INICIO]])/(Tabla22[[#This Row],[FECHA DE TERMINACIÓN  DEL CONTRATO ]]-Tabla22[[#This Row],[FECHA ACTA DE INICIO]]))</f>
        <v>1</v>
      </c>
      <c r="O8" s="7">
        <v>377740139</v>
      </c>
      <c r="P8" s="5">
        <v>44403</v>
      </c>
      <c r="Q8" s="12" t="s">
        <v>981</v>
      </c>
      <c r="R8" s="6">
        <f ca="1">+IF(Tabla22[[#This Row],[ESTADO ACTUAL DEL CONTRATO ]]="LIQUIDADO","OK",Tabla22[[#This Row],[FECHA DE TERMINACIÓN  DEL CONTRATO ]]-$Q$1)</f>
        <v>-49</v>
      </c>
      <c r="S8" s="5">
        <v>45205</v>
      </c>
      <c r="T8" s="12"/>
      <c r="U8" s="12" t="s">
        <v>1204</v>
      </c>
      <c r="V8" s="12" t="s">
        <v>90</v>
      </c>
      <c r="W8" s="12" t="s">
        <v>136</v>
      </c>
      <c r="X8" s="12" t="s">
        <v>99</v>
      </c>
      <c r="Y8" s="12" t="s">
        <v>34</v>
      </c>
      <c r="Z8" s="12" t="s">
        <v>92</v>
      </c>
      <c r="AA8" s="12" t="s">
        <v>137</v>
      </c>
      <c r="AB8" s="14" t="s">
        <v>138</v>
      </c>
      <c r="AC8" s="14" t="s">
        <v>90</v>
      </c>
      <c r="AD8" s="13">
        <v>44347</v>
      </c>
      <c r="AE8" s="4" t="s">
        <v>90</v>
      </c>
      <c r="AF8" s="13" t="s">
        <v>138</v>
      </c>
      <c r="AG8" s="4" t="s">
        <v>90</v>
      </c>
      <c r="AH8" s="4">
        <v>44867</v>
      </c>
      <c r="AI8" s="4" t="s">
        <v>90</v>
      </c>
      <c r="AJ8" s="12" t="s">
        <v>90</v>
      </c>
      <c r="AK8" s="5">
        <f>+Tabla22[[#This Row],[FECHA DE TERMINACIÓN  DEL CONTRATO ]]+120</f>
        <v>45325</v>
      </c>
      <c r="AL8" s="5">
        <f>+Tabla22[[#This Row],[OPORTUNIDAD PARA LIQUIDADAR BILATERALMENTE]]+60</f>
        <v>45385</v>
      </c>
      <c r="AM8" s="5">
        <f>+Tabla22[[#This Row],[OPORTUNIDAD PARA LIQUIDAR UNILATERALMENTE]]+720</f>
        <v>46105</v>
      </c>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row>
    <row r="9" spans="1:16380" ht="72.5" x14ac:dyDescent="0.35">
      <c r="A9" s="12" t="s">
        <v>81</v>
      </c>
      <c r="B9" s="12" t="s">
        <v>147</v>
      </c>
      <c r="C9" s="5">
        <v>44581</v>
      </c>
      <c r="D9" s="12" t="s">
        <v>148</v>
      </c>
      <c r="E9" s="6" t="s">
        <v>149</v>
      </c>
      <c r="F9" s="12" t="s">
        <v>150</v>
      </c>
      <c r="G9" s="12" t="s">
        <v>151</v>
      </c>
      <c r="H9" s="12"/>
      <c r="I9" s="22"/>
      <c r="J9" s="12"/>
      <c r="K9" s="12" t="s">
        <v>4</v>
      </c>
      <c r="L9" s="12" t="s">
        <v>9</v>
      </c>
      <c r="M9" s="12" t="s">
        <v>16</v>
      </c>
      <c r="N9" s="18">
        <f ca="1">+IF(Tabla22[[#This Row],[DÍAS PENDIENTES DE EJECUCIÓN]]&lt;=0,1,($Q$1-Tabla22[[#This Row],[FECHA ACTA DE INICIO]])/(Tabla22[[#This Row],[FECHA DE TERMINACIÓN  DEL CONTRATO ]]-Tabla22[[#This Row],[FECHA ACTA DE INICIO]]))</f>
        <v>1</v>
      </c>
      <c r="O9" s="7">
        <v>40499425</v>
      </c>
      <c r="P9" s="5">
        <v>44581</v>
      </c>
      <c r="Q9" s="12" t="s">
        <v>152</v>
      </c>
      <c r="R9" s="6">
        <f ca="1">+IF(Tabla22[[#This Row],[ESTADO ACTUAL DEL CONTRATO ]]="LIQUIDADO","OK",Tabla22[[#This Row],[FECHA DE TERMINACIÓN  DEL CONTRATO ]]-$Q$1)</f>
        <v>-297</v>
      </c>
      <c r="S9" s="5">
        <v>44957</v>
      </c>
      <c r="T9" s="5"/>
      <c r="U9" s="13" t="s">
        <v>257</v>
      </c>
      <c r="V9" s="13" t="s">
        <v>90</v>
      </c>
      <c r="W9" s="23">
        <v>3271465</v>
      </c>
      <c r="X9" s="12" t="s">
        <v>91</v>
      </c>
      <c r="Y9" s="12" t="s">
        <v>37</v>
      </c>
      <c r="Z9" s="12" t="s">
        <v>92</v>
      </c>
      <c r="AA9" s="12" t="s">
        <v>141</v>
      </c>
      <c r="AB9" s="12" t="s">
        <v>90</v>
      </c>
      <c r="AC9" s="12" t="s">
        <v>153</v>
      </c>
      <c r="AD9" s="12" t="s">
        <v>90</v>
      </c>
      <c r="AE9" s="12">
        <v>44581</v>
      </c>
      <c r="AF9" s="13" t="s">
        <v>90</v>
      </c>
      <c r="AG9" s="16" t="s">
        <v>153</v>
      </c>
      <c r="AH9" s="13" t="s">
        <v>90</v>
      </c>
      <c r="AI9" s="4">
        <v>44581</v>
      </c>
      <c r="AJ9" s="13" t="s">
        <v>90</v>
      </c>
      <c r="AK9" s="4">
        <f>+Tabla22[[#This Row],[FECHA DE TERMINACIÓN  DEL CONTRATO ]]+120</f>
        <v>45077</v>
      </c>
      <c r="AL9" s="4">
        <f>+Tabla22[[#This Row],[OPORTUNIDAD PARA LIQUIDADAR BILATERALMENTE]]+60</f>
        <v>45137</v>
      </c>
      <c r="AM9" s="4">
        <f>+Tabla22[[#This Row],[OPORTUNIDAD PARA LIQUIDAR UNILATERALMENTE]]+720</f>
        <v>45857</v>
      </c>
      <c r="AN9" s="12" t="s">
        <v>90</v>
      </c>
    </row>
    <row r="10" spans="1:16380" ht="29" x14ac:dyDescent="0.35">
      <c r="A10" s="12" t="s">
        <v>81</v>
      </c>
      <c r="B10" s="12" t="s">
        <v>168</v>
      </c>
      <c r="C10" s="5">
        <v>44636</v>
      </c>
      <c r="D10" s="12" t="s">
        <v>169</v>
      </c>
      <c r="E10" s="6">
        <v>901351386</v>
      </c>
      <c r="F10" s="12" t="s">
        <v>170</v>
      </c>
      <c r="G10" s="12" t="s">
        <v>168</v>
      </c>
      <c r="H10" s="12"/>
      <c r="I10" s="22"/>
      <c r="J10" s="12"/>
      <c r="K10" s="12" t="s">
        <v>14</v>
      </c>
      <c r="L10" s="12" t="s">
        <v>9</v>
      </c>
      <c r="M10" s="12" t="s">
        <v>16</v>
      </c>
      <c r="N10" s="18">
        <f ca="1">+IF(Tabla22[[#This Row],[DÍAS PENDIENTES DE EJECUCIÓN]]&lt;=0,1,($Q$1-Tabla22[[#This Row],[FECHA ACTA DE INICIO]])/(Tabla22[[#This Row],[FECHA DE TERMINACIÓN  DEL CONTRATO ]]-Tabla22[[#This Row],[FECHA ACTA DE INICIO]]))</f>
        <v>1</v>
      </c>
      <c r="O10" s="7">
        <v>47304999</v>
      </c>
      <c r="P10" s="5">
        <v>44645</v>
      </c>
      <c r="Q10" s="12" t="s">
        <v>265</v>
      </c>
      <c r="R10" s="6">
        <f ca="1">+IF(Tabla22[[#This Row],[ESTADO ACTUAL DEL CONTRATO ]]="LIQUIDADO","OK",Tabla22[[#This Row],[FECHA DE TERMINACIÓN  DEL CONTRATO ]]-$Q$1)</f>
        <v>-297</v>
      </c>
      <c r="S10" s="5">
        <v>44957</v>
      </c>
      <c r="T10" s="5"/>
      <c r="U10" s="13" t="s">
        <v>257</v>
      </c>
      <c r="V10" s="13" t="s">
        <v>90</v>
      </c>
      <c r="W10" s="13" t="s">
        <v>90</v>
      </c>
      <c r="X10" s="12" t="s">
        <v>99</v>
      </c>
      <c r="Y10" s="12" t="s">
        <v>39</v>
      </c>
      <c r="Z10" s="12" t="s">
        <v>92</v>
      </c>
      <c r="AA10" s="12" t="s">
        <v>108</v>
      </c>
      <c r="AB10" s="12" t="s">
        <v>90</v>
      </c>
      <c r="AC10" s="12" t="s">
        <v>171</v>
      </c>
      <c r="AD10" s="12" t="s">
        <v>90</v>
      </c>
      <c r="AE10" s="12" t="s">
        <v>90</v>
      </c>
      <c r="AF10" s="13" t="s">
        <v>90</v>
      </c>
      <c r="AG10" s="14" t="s">
        <v>171</v>
      </c>
      <c r="AH10" s="13" t="s">
        <v>90</v>
      </c>
      <c r="AI10" s="4" t="s">
        <v>90</v>
      </c>
      <c r="AJ10" s="13" t="s">
        <v>90</v>
      </c>
      <c r="AK10" s="4">
        <f>+Tabla22[[#This Row],[FECHA DE TERMINACIÓN  DEL CONTRATO ]]+120</f>
        <v>45077</v>
      </c>
      <c r="AL10" s="4">
        <f>+Tabla22[[#This Row],[OPORTUNIDAD PARA LIQUIDADAR BILATERALMENTE]]+60</f>
        <v>45137</v>
      </c>
      <c r="AM10" s="4">
        <f>+Tabla22[[#This Row],[OPORTUNIDAD PARA LIQUIDAR UNILATERALMENTE]]+720</f>
        <v>45857</v>
      </c>
      <c r="AN10" s="12" t="s">
        <v>172</v>
      </c>
    </row>
    <row r="11" spans="1:16380" ht="72.5" x14ac:dyDescent="0.35">
      <c r="A11" s="12" t="s">
        <v>81</v>
      </c>
      <c r="B11" s="12" t="s">
        <v>173</v>
      </c>
      <c r="C11" s="5">
        <v>44648</v>
      </c>
      <c r="D11" s="12" t="s">
        <v>142</v>
      </c>
      <c r="E11" s="6" t="s">
        <v>143</v>
      </c>
      <c r="F11" s="12" t="s">
        <v>174</v>
      </c>
      <c r="G11" s="12" t="s">
        <v>175</v>
      </c>
      <c r="H11" s="12"/>
      <c r="I11" s="22"/>
      <c r="J11" s="12"/>
      <c r="K11" s="12" t="s">
        <v>14</v>
      </c>
      <c r="L11" s="12" t="s">
        <v>12</v>
      </c>
      <c r="M11" s="12" t="s">
        <v>16</v>
      </c>
      <c r="N11" s="18">
        <f ca="1">+IF(Tabla22[[#This Row],[DÍAS PENDIENTES DE EJECUCIÓN]]&lt;=0,1,($Q$1-Tabla22[[#This Row],[FECHA ACTA DE INICIO]])/(Tabla22[[#This Row],[FECHA DE TERMINACIÓN  DEL CONTRATO ]]-Tabla22[[#This Row],[FECHA ACTA DE INICIO]]))</f>
        <v>1</v>
      </c>
      <c r="O11" s="7">
        <v>120266160</v>
      </c>
      <c r="P11" s="5">
        <v>44652</v>
      </c>
      <c r="Q11" s="12" t="s">
        <v>250</v>
      </c>
      <c r="R11" s="6">
        <f ca="1">+IF(Tabla22[[#This Row],[ESTADO ACTUAL DEL CONTRATO ]]="LIQUIDADO","OK",Tabla22[[#This Row],[FECHA DE TERMINACIÓN  DEL CONTRATO ]]-$Q$1)</f>
        <v>-238</v>
      </c>
      <c r="S11" s="5">
        <v>45016</v>
      </c>
      <c r="T11" s="5"/>
      <c r="U11" s="12" t="s">
        <v>585</v>
      </c>
      <c r="V11" s="13" t="s">
        <v>90</v>
      </c>
      <c r="W11" s="13" t="s">
        <v>90</v>
      </c>
      <c r="X11" s="12" t="s">
        <v>91</v>
      </c>
      <c r="Y11" s="12" t="s">
        <v>37</v>
      </c>
      <c r="Z11" s="12" t="s">
        <v>92</v>
      </c>
      <c r="AA11" s="12" t="s">
        <v>141</v>
      </c>
      <c r="AB11" s="12" t="s">
        <v>90</v>
      </c>
      <c r="AC11" s="12" t="s">
        <v>176</v>
      </c>
      <c r="AD11" s="12" t="s">
        <v>90</v>
      </c>
      <c r="AE11" s="12">
        <v>44648</v>
      </c>
      <c r="AF11" s="13" t="s">
        <v>90</v>
      </c>
      <c r="AG11" s="14" t="s">
        <v>176</v>
      </c>
      <c r="AH11" s="13" t="s">
        <v>90</v>
      </c>
      <c r="AI11" s="4">
        <v>44648</v>
      </c>
      <c r="AJ11" s="13" t="s">
        <v>90</v>
      </c>
      <c r="AK11" s="4">
        <f>+Tabla22[[#This Row],[FECHA DE TERMINACIÓN  DEL CONTRATO ]]+120</f>
        <v>45136</v>
      </c>
      <c r="AL11" s="4">
        <f>+Tabla22[[#This Row],[OPORTUNIDAD PARA LIQUIDADAR BILATERALMENTE]]+60</f>
        <v>45196</v>
      </c>
      <c r="AM11" s="4">
        <f>+Tabla22[[#This Row],[OPORTUNIDAD PARA LIQUIDAR UNILATERALMENTE]]+720</f>
        <v>45916</v>
      </c>
      <c r="AN11" s="12" t="s">
        <v>90</v>
      </c>
    </row>
    <row r="12" spans="1:16380" ht="72.5" x14ac:dyDescent="0.35">
      <c r="A12" s="12" t="s">
        <v>81</v>
      </c>
      <c r="B12" s="12" t="s">
        <v>177</v>
      </c>
      <c r="C12" s="5">
        <v>44649</v>
      </c>
      <c r="D12" s="12" t="s">
        <v>123</v>
      </c>
      <c r="E12" s="6" t="s">
        <v>124</v>
      </c>
      <c r="F12" s="12" t="s">
        <v>178</v>
      </c>
      <c r="G12" s="12" t="s">
        <v>179</v>
      </c>
      <c r="H12" s="12"/>
      <c r="I12" s="22"/>
      <c r="J12" s="12"/>
      <c r="K12" s="12" t="s">
        <v>14</v>
      </c>
      <c r="L12" s="12" t="s">
        <v>15</v>
      </c>
      <c r="M12" s="12" t="s">
        <v>6</v>
      </c>
      <c r="N12" s="18">
        <f ca="1">+IF(Tabla22[[#This Row],[DÍAS PENDIENTES DE EJECUCIÓN]]&lt;=0,1,($Q$1-Tabla22[[#This Row],[FECHA ACTA DE INICIO]])/(Tabla22[[#This Row],[FECHA DE TERMINACIÓN  DEL CONTRATO ]]-Tabla22[[#This Row],[FECHA ACTA DE INICIO]]))</f>
        <v>0.94209702660406891</v>
      </c>
      <c r="O12" s="7">
        <v>107516710</v>
      </c>
      <c r="P12" s="5">
        <v>44652</v>
      </c>
      <c r="Q12" s="12" t="s">
        <v>130</v>
      </c>
      <c r="R12" s="6">
        <f ca="1">+IF(Tabla22[[#This Row],[ESTADO ACTUAL DEL CONTRATO ]]="LIQUIDADO","OK",Tabla22[[#This Row],[FECHA DE TERMINACIÓN  DEL CONTRATO ]]-$Q$1)</f>
        <v>37</v>
      </c>
      <c r="S12" s="5">
        <v>45291</v>
      </c>
      <c r="T12" s="5"/>
      <c r="U12" s="12" t="s">
        <v>1207</v>
      </c>
      <c r="V12" s="13" t="s">
        <v>90</v>
      </c>
      <c r="W12" s="13" t="s">
        <v>90</v>
      </c>
      <c r="X12" s="12" t="s">
        <v>99</v>
      </c>
      <c r="Y12" s="12" t="s">
        <v>23</v>
      </c>
      <c r="Z12" s="12" t="s">
        <v>92</v>
      </c>
      <c r="AA12" s="12" t="s">
        <v>125</v>
      </c>
      <c r="AB12" s="12" t="s">
        <v>90</v>
      </c>
      <c r="AC12" s="12" t="s">
        <v>180</v>
      </c>
      <c r="AD12" s="12" t="s">
        <v>90</v>
      </c>
      <c r="AE12" s="12">
        <v>44649</v>
      </c>
      <c r="AF12" s="13" t="s">
        <v>90</v>
      </c>
      <c r="AG12" s="14" t="s">
        <v>180</v>
      </c>
      <c r="AH12" s="13" t="s">
        <v>90</v>
      </c>
      <c r="AI12" s="4">
        <v>44649</v>
      </c>
      <c r="AJ12" s="13" t="s">
        <v>90</v>
      </c>
      <c r="AK12" s="4">
        <f>+Tabla22[[#This Row],[FECHA DE TERMINACIÓN  DEL CONTRATO ]]+120</f>
        <v>45411</v>
      </c>
      <c r="AL12" s="4">
        <f>+Tabla22[[#This Row],[OPORTUNIDAD PARA LIQUIDADAR BILATERALMENTE]]+60</f>
        <v>45471</v>
      </c>
      <c r="AM12" s="4">
        <f>+Tabla22[[#This Row],[OPORTUNIDAD PARA LIQUIDAR UNILATERALMENTE]]+720</f>
        <v>46191</v>
      </c>
      <c r="AN12" s="12" t="s">
        <v>90</v>
      </c>
    </row>
    <row r="13" spans="1:16380" ht="72.5" x14ac:dyDescent="0.35">
      <c r="A13" s="12" t="s">
        <v>81</v>
      </c>
      <c r="B13" s="12" t="s">
        <v>181</v>
      </c>
      <c r="C13" s="5">
        <v>44671</v>
      </c>
      <c r="D13" s="12" t="s">
        <v>126</v>
      </c>
      <c r="E13" s="6" t="s">
        <v>127</v>
      </c>
      <c r="F13" s="12" t="s">
        <v>128</v>
      </c>
      <c r="G13" s="12" t="s">
        <v>182</v>
      </c>
      <c r="H13" s="12"/>
      <c r="I13" s="22"/>
      <c r="J13" s="12"/>
      <c r="K13" s="12" t="s">
        <v>14</v>
      </c>
      <c r="L13" s="12" t="s">
        <v>15</v>
      </c>
      <c r="M13" s="12" t="s">
        <v>16</v>
      </c>
      <c r="N13" s="18">
        <f ca="1">+IF(Tabla22[[#This Row],[DÍAS PENDIENTES DE EJECUCIÓN]]&lt;=0,1,($Q$1-Tabla22[[#This Row],[FECHA ACTA DE INICIO]])/(Tabla22[[#This Row],[FECHA DE TERMINACIÓN  DEL CONTRATO ]]-Tabla22[[#This Row],[FECHA ACTA DE INICIO]]))</f>
        <v>1</v>
      </c>
      <c r="O13" s="7">
        <v>53852855</v>
      </c>
      <c r="P13" s="5">
        <v>44682</v>
      </c>
      <c r="Q13" s="12" t="s">
        <v>86</v>
      </c>
      <c r="R13" s="6">
        <f ca="1">+IF(Tabla22[[#This Row],[ESTADO ACTUAL DEL CONTRATO ]]="LIQUIDADO","OK",Tabla22[[#This Row],[FECHA DE TERMINACIÓN  DEL CONTRATO ]]-$Q$1)</f>
        <v>-238</v>
      </c>
      <c r="S13" s="5">
        <v>45016</v>
      </c>
      <c r="T13" s="5"/>
      <c r="U13" s="13" t="s">
        <v>262</v>
      </c>
      <c r="V13" s="13" t="s">
        <v>90</v>
      </c>
      <c r="W13" s="13" t="s">
        <v>90</v>
      </c>
      <c r="X13" s="12" t="s">
        <v>91</v>
      </c>
      <c r="Y13" s="12" t="s">
        <v>25</v>
      </c>
      <c r="Z13" s="12" t="s">
        <v>92</v>
      </c>
      <c r="AA13" s="12" t="s">
        <v>129</v>
      </c>
      <c r="AB13" s="12" t="s">
        <v>90</v>
      </c>
      <c r="AC13" s="12" t="s">
        <v>183</v>
      </c>
      <c r="AD13" s="12" t="s">
        <v>90</v>
      </c>
      <c r="AE13" s="12">
        <v>44656</v>
      </c>
      <c r="AF13" s="13" t="s">
        <v>90</v>
      </c>
      <c r="AG13" s="14" t="s">
        <v>183</v>
      </c>
      <c r="AH13" s="13" t="s">
        <v>90</v>
      </c>
      <c r="AI13" s="4">
        <v>44656</v>
      </c>
      <c r="AJ13" s="13" t="s">
        <v>90</v>
      </c>
      <c r="AK13" s="4">
        <f>+Tabla22[[#This Row],[FECHA DE TERMINACIÓN  DEL CONTRATO ]]+120</f>
        <v>45136</v>
      </c>
      <c r="AL13" s="4">
        <f>+Tabla22[[#This Row],[OPORTUNIDAD PARA LIQUIDADAR BILATERALMENTE]]+60</f>
        <v>45196</v>
      </c>
      <c r="AM13" s="4">
        <f>+Tabla22[[#This Row],[OPORTUNIDAD PARA LIQUIDAR UNILATERALMENTE]]+720</f>
        <v>45916</v>
      </c>
      <c r="AN13" s="12" t="s">
        <v>90</v>
      </c>
    </row>
    <row r="14" spans="1:16380" ht="72.5" x14ac:dyDescent="0.35">
      <c r="A14" s="12" t="s">
        <v>81</v>
      </c>
      <c r="B14" s="12" t="s">
        <v>190</v>
      </c>
      <c r="C14" s="5">
        <v>44743</v>
      </c>
      <c r="D14" s="12" t="s">
        <v>163</v>
      </c>
      <c r="E14" s="6" t="s">
        <v>164</v>
      </c>
      <c r="F14" s="12" t="s">
        <v>191</v>
      </c>
      <c r="G14" s="12" t="s">
        <v>192</v>
      </c>
      <c r="H14" s="12"/>
      <c r="I14" s="22"/>
      <c r="J14" s="12"/>
      <c r="K14" s="12" t="s">
        <v>4</v>
      </c>
      <c r="L14" s="12" t="s">
        <v>9</v>
      </c>
      <c r="M14" s="12" t="s">
        <v>16</v>
      </c>
      <c r="N14" s="18">
        <f ca="1">+IF(Tabla22[[#This Row],[DÍAS PENDIENTES DE EJECUCIÓN]]&lt;=0,1,($Q$1-Tabla22[[#This Row],[FECHA ACTA DE INICIO]])/(Tabla22[[#This Row],[FECHA DE TERMINACIÓN  DEL CONTRATO ]]-Tabla22[[#This Row],[FECHA ACTA DE INICIO]]))</f>
        <v>1</v>
      </c>
      <c r="O14" s="7">
        <v>174307225</v>
      </c>
      <c r="P14" s="5">
        <v>44743</v>
      </c>
      <c r="Q14" s="12" t="s">
        <v>266</v>
      </c>
      <c r="R14" s="6">
        <f ca="1">+IF(Tabla22[[#This Row],[ESTADO ACTUAL DEL CONTRATO ]]="LIQUIDADO","OK",Tabla22[[#This Row],[FECHA DE TERMINACIÓN  DEL CONTRATO ]]-$Q$1)</f>
        <v>-297</v>
      </c>
      <c r="S14" s="5">
        <v>44957</v>
      </c>
      <c r="T14" s="12"/>
      <c r="U14" s="13" t="s">
        <v>257</v>
      </c>
      <c r="V14" s="13" t="s">
        <v>90</v>
      </c>
      <c r="W14" s="23">
        <v>27625128</v>
      </c>
      <c r="X14" s="12" t="s">
        <v>99</v>
      </c>
      <c r="Y14" s="12" t="s">
        <v>39</v>
      </c>
      <c r="Z14" s="12" t="s">
        <v>92</v>
      </c>
      <c r="AA14" s="12" t="s">
        <v>108</v>
      </c>
      <c r="AB14" s="12" t="s">
        <v>90</v>
      </c>
      <c r="AC14" s="12" t="s">
        <v>193</v>
      </c>
      <c r="AD14" s="12" t="s">
        <v>90</v>
      </c>
      <c r="AE14" s="12">
        <v>44743</v>
      </c>
      <c r="AF14" s="13" t="s">
        <v>90</v>
      </c>
      <c r="AG14" s="14" t="s">
        <v>193</v>
      </c>
      <c r="AH14" s="13" t="s">
        <v>90</v>
      </c>
      <c r="AI14" s="4">
        <v>44743</v>
      </c>
      <c r="AJ14" s="13" t="s">
        <v>90</v>
      </c>
      <c r="AK14" s="4">
        <f>+Tabla22[[#This Row],[FECHA DE TERMINACIÓN  DEL CONTRATO ]]+120</f>
        <v>45077</v>
      </c>
      <c r="AL14" s="4">
        <f>+Tabla22[[#This Row],[OPORTUNIDAD PARA LIQUIDADAR BILATERALMENTE]]+60</f>
        <v>45137</v>
      </c>
      <c r="AM14" s="4">
        <f>+Tabla22[[#This Row],[OPORTUNIDAD PARA LIQUIDAR UNILATERALMENTE]]+720</f>
        <v>45857</v>
      </c>
      <c r="AN14" s="12" t="s">
        <v>90</v>
      </c>
    </row>
    <row r="15" spans="1:16380" ht="72.5" x14ac:dyDescent="0.35">
      <c r="A15" s="12" t="s">
        <v>81</v>
      </c>
      <c r="B15" s="12" t="s">
        <v>195</v>
      </c>
      <c r="C15" s="5">
        <v>44743</v>
      </c>
      <c r="D15" s="12" t="s">
        <v>139</v>
      </c>
      <c r="E15" s="6" t="s">
        <v>140</v>
      </c>
      <c r="F15" s="12" t="s">
        <v>196</v>
      </c>
      <c r="G15" s="12" t="s">
        <v>197</v>
      </c>
      <c r="H15" s="12"/>
      <c r="I15" s="22"/>
      <c r="J15" s="12"/>
      <c r="K15" s="12" t="s">
        <v>4</v>
      </c>
      <c r="L15" s="12" t="s">
        <v>5</v>
      </c>
      <c r="M15" s="12" t="s">
        <v>16</v>
      </c>
      <c r="N15" s="18">
        <f ca="1">+IF(Tabla22[[#This Row],[DÍAS PENDIENTES DE EJECUCIÓN]]&lt;=0,1,($Q$1-Tabla22[[#This Row],[FECHA ACTA DE INICIO]])/(Tabla22[[#This Row],[FECHA DE TERMINACIÓN  DEL CONTRATO ]]-Tabla22[[#This Row],[FECHA ACTA DE INICIO]]))</f>
        <v>1</v>
      </c>
      <c r="O15" s="7">
        <f>6124758+Tabla22[[#This Row],[ADICIONES ]]</f>
        <v>7145551</v>
      </c>
      <c r="P15" s="5">
        <v>44743</v>
      </c>
      <c r="Q15" s="12" t="s">
        <v>198</v>
      </c>
      <c r="R15" s="6">
        <f ca="1">+IF(Tabla22[[#This Row],[ESTADO ACTUAL DEL CONTRATO ]]="LIQUIDADO","OK",Tabla22[[#This Row],[FECHA DE TERMINACIÓN  DEL CONTRATO ]]-$Q$1)</f>
        <v>-297</v>
      </c>
      <c r="S15" s="5">
        <v>44957</v>
      </c>
      <c r="T15" s="12"/>
      <c r="U15" s="13" t="s">
        <v>257</v>
      </c>
      <c r="V15" s="13" t="s">
        <v>90</v>
      </c>
      <c r="W15" s="23">
        <v>1020793</v>
      </c>
      <c r="X15" s="12" t="s">
        <v>99</v>
      </c>
      <c r="Y15" s="12" t="s">
        <v>37</v>
      </c>
      <c r="Z15" s="12" t="s">
        <v>92</v>
      </c>
      <c r="AA15" s="12"/>
      <c r="AB15" s="12" t="s">
        <v>90</v>
      </c>
      <c r="AC15" s="12" t="s">
        <v>199</v>
      </c>
      <c r="AD15" s="12" t="s">
        <v>90</v>
      </c>
      <c r="AE15" s="12">
        <v>44743</v>
      </c>
      <c r="AF15" s="13" t="s">
        <v>90</v>
      </c>
      <c r="AG15" s="14" t="s">
        <v>199</v>
      </c>
      <c r="AH15" s="13" t="s">
        <v>90</v>
      </c>
      <c r="AI15" s="4">
        <v>44743</v>
      </c>
      <c r="AJ15" s="13" t="s">
        <v>90</v>
      </c>
      <c r="AK15" s="4">
        <f>+Tabla22[[#This Row],[FECHA DE TERMINACIÓN  DEL CONTRATO ]]+120</f>
        <v>45077</v>
      </c>
      <c r="AL15" s="4">
        <f>+Tabla22[[#This Row],[OPORTUNIDAD PARA LIQUIDADAR BILATERALMENTE]]+60</f>
        <v>45137</v>
      </c>
      <c r="AM15" s="4">
        <f>+Tabla22[[#This Row],[OPORTUNIDAD PARA LIQUIDAR UNILATERALMENTE]]+720</f>
        <v>45857</v>
      </c>
      <c r="AN15" s="12" t="s">
        <v>90</v>
      </c>
    </row>
    <row r="16" spans="1:16380" ht="58" x14ac:dyDescent="0.35">
      <c r="A16" s="12" t="s">
        <v>81</v>
      </c>
      <c r="B16" s="12" t="s">
        <v>204</v>
      </c>
      <c r="C16" s="5">
        <v>44763</v>
      </c>
      <c r="D16" s="12" t="s">
        <v>205</v>
      </c>
      <c r="E16" s="6" t="s">
        <v>206</v>
      </c>
      <c r="F16" s="12" t="s">
        <v>207</v>
      </c>
      <c r="G16" s="12" t="s">
        <v>208</v>
      </c>
      <c r="H16" s="12"/>
      <c r="I16" s="22"/>
      <c r="J16" s="12"/>
      <c r="K16" s="12" t="s">
        <v>18</v>
      </c>
      <c r="L16" s="12" t="s">
        <v>28</v>
      </c>
      <c r="M16" s="12" t="s">
        <v>6</v>
      </c>
      <c r="N16" s="18">
        <f ca="1">+IF(Tabla22[[#This Row],[DÍAS PENDIENTES DE EJECUCIÓN]]&lt;=0,1,($Q$1-Tabla22[[#This Row],[FECHA ACTA DE INICIO]])/(Tabla22[[#This Row],[FECHA DE TERMINACIÓN  DEL CONTRATO ]]-Tabla22[[#This Row],[FECHA ACTA DE INICIO]]))</f>
        <v>0.92898272552783112</v>
      </c>
      <c r="O16" s="7">
        <v>523607414</v>
      </c>
      <c r="P16" s="5">
        <v>44770</v>
      </c>
      <c r="Q16" s="12" t="s">
        <v>209</v>
      </c>
      <c r="R16" s="6">
        <f ca="1">+IF(Tabla22[[#This Row],[ESTADO ACTUAL DEL CONTRATO ]]="LIQUIDADO","OK",Tabla22[[#This Row],[FECHA DE TERMINACIÓN  DEL CONTRATO ]]-$Q$1)</f>
        <v>37</v>
      </c>
      <c r="S16" s="5">
        <v>45291</v>
      </c>
      <c r="T16" s="12"/>
      <c r="U16" s="12" t="s">
        <v>1205</v>
      </c>
      <c r="V16" s="13" t="s">
        <v>90</v>
      </c>
      <c r="W16" s="10" t="s">
        <v>1206</v>
      </c>
      <c r="X16" s="12" t="s">
        <v>99</v>
      </c>
      <c r="Y16" s="12" t="s">
        <v>34</v>
      </c>
      <c r="Z16" s="12" t="s">
        <v>92</v>
      </c>
      <c r="AA16" s="12" t="s">
        <v>159</v>
      </c>
      <c r="AB16" s="12"/>
      <c r="AC16" s="12"/>
      <c r="AD16" s="12"/>
      <c r="AE16" s="12"/>
      <c r="AF16" s="13" t="s">
        <v>90</v>
      </c>
      <c r="AG16" s="14" t="s">
        <v>210</v>
      </c>
      <c r="AH16" s="13" t="s">
        <v>90</v>
      </c>
      <c r="AI16" s="4">
        <v>44727</v>
      </c>
      <c r="AJ16" s="13" t="s">
        <v>90</v>
      </c>
      <c r="AK16" s="4">
        <f>+Tabla22[[#This Row],[FECHA DE TERMINACIÓN  DEL CONTRATO ]]+120</f>
        <v>45411</v>
      </c>
      <c r="AL16" s="4">
        <f>+Tabla22[[#This Row],[OPORTUNIDAD PARA LIQUIDADAR BILATERALMENTE]]+60</f>
        <v>45471</v>
      </c>
      <c r="AM16" s="4">
        <f>+Tabla22[[#This Row],[OPORTUNIDAD PARA LIQUIDAR UNILATERALMENTE]]+720</f>
        <v>46191</v>
      </c>
      <c r="AN16" s="12" t="s">
        <v>90</v>
      </c>
    </row>
    <row r="17" spans="1:40" ht="72.5" x14ac:dyDescent="0.35">
      <c r="A17" s="12" t="s">
        <v>81</v>
      </c>
      <c r="B17" s="12" t="s">
        <v>212</v>
      </c>
      <c r="C17" s="5">
        <v>44774</v>
      </c>
      <c r="D17" s="12" t="s">
        <v>88</v>
      </c>
      <c r="E17" s="6" t="s">
        <v>89</v>
      </c>
      <c r="F17" s="12" t="s">
        <v>213</v>
      </c>
      <c r="G17" s="12" t="s">
        <v>214</v>
      </c>
      <c r="H17" s="12"/>
      <c r="I17" s="22"/>
      <c r="J17" s="12"/>
      <c r="K17" s="12" t="s">
        <v>4</v>
      </c>
      <c r="L17" s="12" t="s">
        <v>5</v>
      </c>
      <c r="M17" s="12" t="s">
        <v>16</v>
      </c>
      <c r="N17" s="18">
        <f ca="1">+IF(Tabla22[[#This Row],[DÍAS PENDIENTES DE EJECUCIÓN]]&lt;=0,1,($Q$1-Tabla22[[#This Row],[FECHA ACTA DE INICIO]])/(Tabla22[[#This Row],[FECHA DE TERMINACIÓN  DEL CONTRATO ]]-Tabla22[[#This Row],[FECHA ACTA DE INICIO]]))</f>
        <v>1</v>
      </c>
      <c r="O17" s="7">
        <v>254220012</v>
      </c>
      <c r="P17" s="5">
        <v>44774</v>
      </c>
      <c r="Q17" s="12" t="s">
        <v>264</v>
      </c>
      <c r="R17" s="6">
        <f ca="1">+IF(Tabla22[[#This Row],[ESTADO ACTUAL DEL CONTRATO ]]="LIQUIDADO","OK",Tabla22[[#This Row],[FECHA DE TERMINACIÓN  DEL CONTRATO ]]-$Q$1)</f>
        <v>-269</v>
      </c>
      <c r="S17" s="5">
        <v>44985</v>
      </c>
      <c r="T17" s="12"/>
      <c r="U17" s="13" t="s">
        <v>263</v>
      </c>
      <c r="V17" s="13" t="s">
        <v>90</v>
      </c>
      <c r="W17" s="23">
        <v>37000000</v>
      </c>
      <c r="X17" s="12" t="s">
        <v>99</v>
      </c>
      <c r="Y17" s="12" t="s">
        <v>35</v>
      </c>
      <c r="Z17" s="12" t="s">
        <v>92</v>
      </c>
      <c r="AA17" s="12" t="s">
        <v>216</v>
      </c>
      <c r="AB17" s="12" t="s">
        <v>90</v>
      </c>
      <c r="AC17" s="12" t="s">
        <v>217</v>
      </c>
      <c r="AD17" s="12" t="s">
        <v>90</v>
      </c>
      <c r="AE17" s="12">
        <v>44773</v>
      </c>
      <c r="AF17" s="13" t="s">
        <v>90</v>
      </c>
      <c r="AG17" s="14" t="s">
        <v>217</v>
      </c>
      <c r="AH17" s="13" t="s">
        <v>90</v>
      </c>
      <c r="AI17" s="4">
        <v>44773</v>
      </c>
      <c r="AJ17" s="13" t="s">
        <v>90</v>
      </c>
      <c r="AK17" s="4">
        <f>+Tabla22[[#This Row],[FECHA DE TERMINACIÓN  DEL CONTRATO ]]+120</f>
        <v>45105</v>
      </c>
      <c r="AL17" s="4">
        <f>+Tabla22[[#This Row],[OPORTUNIDAD PARA LIQUIDADAR BILATERALMENTE]]+60</f>
        <v>45165</v>
      </c>
      <c r="AM17" s="4">
        <f>+Tabla22[[#This Row],[OPORTUNIDAD PARA LIQUIDAR UNILATERALMENTE]]+720</f>
        <v>45885</v>
      </c>
      <c r="AN17" s="12" t="s">
        <v>90</v>
      </c>
    </row>
    <row r="18" spans="1:40" ht="72.5" x14ac:dyDescent="0.35">
      <c r="A18" s="12" t="s">
        <v>81</v>
      </c>
      <c r="B18" s="12" t="s">
        <v>218</v>
      </c>
      <c r="C18" s="5">
        <v>44776</v>
      </c>
      <c r="D18" s="12" t="s">
        <v>219</v>
      </c>
      <c r="E18" s="6">
        <v>890909297</v>
      </c>
      <c r="F18" s="12" t="s">
        <v>220</v>
      </c>
      <c r="G18" s="12" t="s">
        <v>221</v>
      </c>
      <c r="H18" s="12"/>
      <c r="I18" s="22"/>
      <c r="J18" s="12"/>
      <c r="K18" s="12" t="s">
        <v>4</v>
      </c>
      <c r="L18" s="12" t="s">
        <v>5</v>
      </c>
      <c r="M18" s="12" t="s">
        <v>16</v>
      </c>
      <c r="N18" s="18">
        <f ca="1">+IF(Tabla22[[#This Row],[DÍAS PENDIENTES DE EJECUCIÓN]]&lt;=0,1,($Q$1-Tabla22[[#This Row],[FECHA ACTA DE INICIO]])/(Tabla22[[#This Row],[FECHA DE TERMINACIÓN  DEL CONTRATO ]]-Tabla22[[#This Row],[FECHA ACTA DE INICIO]]))</f>
        <v>1</v>
      </c>
      <c r="O18" s="7">
        <v>329628464</v>
      </c>
      <c r="P18" s="5">
        <v>44776</v>
      </c>
      <c r="Q18" s="12" t="s">
        <v>215</v>
      </c>
      <c r="R18" s="6">
        <f ca="1">+IF(Tabla22[[#This Row],[ESTADO ACTUAL DEL CONTRATO ]]="LIQUIDADO","OK",Tabla22[[#This Row],[FECHA DE TERMINACIÓN  DEL CONTRATO ]]-$Q$1)</f>
        <v>-297</v>
      </c>
      <c r="S18" s="5">
        <v>44957</v>
      </c>
      <c r="T18" s="12"/>
      <c r="U18" s="13" t="s">
        <v>257</v>
      </c>
      <c r="V18" s="13" t="s">
        <v>90</v>
      </c>
      <c r="W18" s="23">
        <v>109876155</v>
      </c>
      <c r="X18" s="12" t="s">
        <v>99</v>
      </c>
      <c r="Y18" s="12" t="s">
        <v>10</v>
      </c>
      <c r="Z18" s="12" t="s">
        <v>92</v>
      </c>
      <c r="AA18" s="12" t="s">
        <v>222</v>
      </c>
      <c r="AB18" s="12" t="s">
        <v>90</v>
      </c>
      <c r="AC18" s="12" t="s">
        <v>223</v>
      </c>
      <c r="AD18" s="12" t="s">
        <v>90</v>
      </c>
      <c r="AE18" s="12">
        <v>44774</v>
      </c>
      <c r="AF18" s="13" t="s">
        <v>90</v>
      </c>
      <c r="AG18" s="14" t="s">
        <v>223</v>
      </c>
      <c r="AH18" s="13" t="s">
        <v>90</v>
      </c>
      <c r="AI18" s="4">
        <v>44774</v>
      </c>
      <c r="AJ18" s="13" t="s">
        <v>90</v>
      </c>
      <c r="AK18" s="4">
        <f>+Tabla22[[#This Row],[FECHA DE TERMINACIÓN  DEL CONTRATO ]]+120</f>
        <v>45077</v>
      </c>
      <c r="AL18" s="4">
        <f>+Tabla22[[#This Row],[OPORTUNIDAD PARA LIQUIDADAR BILATERALMENTE]]+60</f>
        <v>45137</v>
      </c>
      <c r="AM18" s="4">
        <f>+Tabla22[[#This Row],[OPORTUNIDAD PARA LIQUIDAR UNILATERALMENTE]]+720</f>
        <v>45857</v>
      </c>
      <c r="AN18" s="12" t="s">
        <v>90</v>
      </c>
    </row>
    <row r="19" spans="1:40" ht="29" x14ac:dyDescent="0.35">
      <c r="A19" s="12" t="s">
        <v>81</v>
      </c>
      <c r="B19" s="12" t="s">
        <v>224</v>
      </c>
      <c r="C19" s="5">
        <v>44799</v>
      </c>
      <c r="D19" s="12" t="s">
        <v>225</v>
      </c>
      <c r="E19" s="6" t="s">
        <v>226</v>
      </c>
      <c r="F19" s="12" t="s">
        <v>227</v>
      </c>
      <c r="G19" s="12" t="s">
        <v>228</v>
      </c>
      <c r="H19" s="12"/>
      <c r="I19" s="22"/>
      <c r="J19" s="12"/>
      <c r="K19" s="12" t="s">
        <v>4</v>
      </c>
      <c r="L19" s="12" t="s">
        <v>5</v>
      </c>
      <c r="M19" s="12" t="s">
        <v>26</v>
      </c>
      <c r="N19" s="18">
        <f ca="1">+IF(Tabla22[[#This Row],[DÍAS PENDIENTES DE EJECUCIÓN]]&lt;=0,1,($Q$1-Tabla22[[#This Row],[FECHA ACTA DE INICIO]])/(Tabla22[[#This Row],[FECHA DE TERMINACIÓN  DEL CONTRATO ]]-Tabla22[[#This Row],[FECHA ACTA DE INICIO]]))</f>
        <v>1</v>
      </c>
      <c r="O19" s="7">
        <v>115683031</v>
      </c>
      <c r="P19" s="5">
        <v>44799</v>
      </c>
      <c r="Q19" s="12" t="s">
        <v>215</v>
      </c>
      <c r="R19" s="6">
        <f ca="1">+IF(Tabla22[[#This Row],[ESTADO ACTUAL DEL CONTRATO ]]="LIQUIDADO","OK",Tabla22[[#This Row],[FECHA DE TERMINACIÓN  DEL CONTRATO ]]-$Q$1)</f>
        <v>-302</v>
      </c>
      <c r="S19" s="5">
        <v>44952</v>
      </c>
      <c r="T19" s="12"/>
      <c r="U19" s="13" t="s">
        <v>90</v>
      </c>
      <c r="V19" s="13" t="s">
        <v>90</v>
      </c>
      <c r="W19" s="23" t="s">
        <v>90</v>
      </c>
      <c r="X19" s="12" t="s">
        <v>99</v>
      </c>
      <c r="Y19" s="12" t="s">
        <v>34</v>
      </c>
      <c r="Z19" s="12" t="s">
        <v>92</v>
      </c>
      <c r="AA19" s="12" t="s">
        <v>159</v>
      </c>
      <c r="AB19" s="12"/>
      <c r="AC19" s="12"/>
      <c r="AD19" s="12"/>
      <c r="AE19" s="12"/>
      <c r="AF19" s="13" t="s">
        <v>90</v>
      </c>
      <c r="AG19" s="14" t="s">
        <v>229</v>
      </c>
      <c r="AH19" s="13" t="s">
        <v>90</v>
      </c>
      <c r="AI19" s="4">
        <v>44799</v>
      </c>
      <c r="AJ19" s="13" t="s">
        <v>90</v>
      </c>
      <c r="AK19" s="4">
        <f>+Tabla22[[#This Row],[FECHA DE TERMINACIÓN  DEL CONTRATO ]]+120</f>
        <v>45072</v>
      </c>
      <c r="AL19" s="4">
        <f>+Tabla22[[#This Row],[OPORTUNIDAD PARA LIQUIDADAR BILATERALMENTE]]+60</f>
        <v>45132</v>
      </c>
      <c r="AM19" s="4">
        <f>+Tabla22[[#This Row],[OPORTUNIDAD PARA LIQUIDAR UNILATERALMENTE]]+720</f>
        <v>45852</v>
      </c>
      <c r="AN19" s="12" t="s">
        <v>90</v>
      </c>
    </row>
    <row r="20" spans="1:40" ht="72.5" x14ac:dyDescent="0.35">
      <c r="A20" s="12" t="s">
        <v>81</v>
      </c>
      <c r="B20" s="12" t="s">
        <v>234</v>
      </c>
      <c r="C20" s="5">
        <v>44824</v>
      </c>
      <c r="D20" s="12" t="s">
        <v>235</v>
      </c>
      <c r="E20" s="6">
        <v>900188352</v>
      </c>
      <c r="F20" s="12" t="s">
        <v>236</v>
      </c>
      <c r="G20" s="12" t="s">
        <v>237</v>
      </c>
      <c r="H20" s="12"/>
      <c r="I20" s="22"/>
      <c r="J20" s="12"/>
      <c r="K20" s="12" t="s">
        <v>4</v>
      </c>
      <c r="L20" s="12" t="s">
        <v>9</v>
      </c>
      <c r="M20" s="12" t="s">
        <v>16</v>
      </c>
      <c r="N20" s="18">
        <f ca="1">+IF(Tabla22[[#This Row],[DÍAS PENDIENTES DE EJECUCIÓN]]&lt;=0,1,($Q$1-Tabla22[[#This Row],[FECHA ACTA DE INICIO]])/(Tabla22[[#This Row],[FECHA DE TERMINACIÓN  DEL CONTRATO ]]-Tabla22[[#This Row],[FECHA ACTA DE INICIO]]))</f>
        <v>1</v>
      </c>
      <c r="O20" s="7">
        <v>45000000</v>
      </c>
      <c r="P20" s="5">
        <v>44824</v>
      </c>
      <c r="Q20" s="12" t="s">
        <v>238</v>
      </c>
      <c r="R20" s="6">
        <f ca="1">+IF(Tabla22[[#This Row],[ESTADO ACTUAL DEL CONTRATO ]]="LIQUIDADO","OK",Tabla22[[#This Row],[FECHA DE TERMINACIÓN  DEL CONTRATO ]]-$Q$1)</f>
        <v>-269</v>
      </c>
      <c r="S20" s="5">
        <v>44985</v>
      </c>
      <c r="T20" s="12"/>
      <c r="U20" s="13" t="s">
        <v>584</v>
      </c>
      <c r="V20" s="13" t="s">
        <v>90</v>
      </c>
      <c r="W20" s="13" t="s">
        <v>90</v>
      </c>
      <c r="X20" s="12" t="s">
        <v>200</v>
      </c>
      <c r="Y20" s="12" t="s">
        <v>37</v>
      </c>
      <c r="Z20" s="12" t="s">
        <v>92</v>
      </c>
      <c r="AA20" s="12" t="s">
        <v>239</v>
      </c>
      <c r="AB20" s="12" t="s">
        <v>90</v>
      </c>
      <c r="AC20" s="12" t="s">
        <v>240</v>
      </c>
      <c r="AD20" s="12" t="s">
        <v>90</v>
      </c>
      <c r="AE20" s="12">
        <v>44823</v>
      </c>
      <c r="AF20" s="13" t="s">
        <v>90</v>
      </c>
      <c r="AG20" s="14" t="s">
        <v>240</v>
      </c>
      <c r="AH20" s="13" t="s">
        <v>90</v>
      </c>
      <c r="AI20" s="4">
        <v>44823</v>
      </c>
      <c r="AJ20" s="13" t="s">
        <v>90</v>
      </c>
      <c r="AK20" s="4">
        <f>+Tabla22[[#This Row],[FECHA DE TERMINACIÓN  DEL CONTRATO ]]+120</f>
        <v>45105</v>
      </c>
      <c r="AL20" s="4">
        <f>+Tabla22[[#This Row],[OPORTUNIDAD PARA LIQUIDADAR BILATERALMENTE]]+60</f>
        <v>45165</v>
      </c>
      <c r="AM20" s="4">
        <f>+Tabla22[[#This Row],[OPORTUNIDAD PARA LIQUIDAR UNILATERALMENTE]]+720</f>
        <v>45885</v>
      </c>
      <c r="AN20" s="12" t="s">
        <v>90</v>
      </c>
    </row>
    <row r="21" spans="1:40" ht="72.5" x14ac:dyDescent="0.35">
      <c r="A21" s="12" t="s">
        <v>81</v>
      </c>
      <c r="B21" s="12" t="s">
        <v>241</v>
      </c>
      <c r="C21" s="5">
        <v>44838</v>
      </c>
      <c r="D21" s="12" t="s">
        <v>242</v>
      </c>
      <c r="E21" s="6">
        <v>811016935</v>
      </c>
      <c r="F21" s="12" t="s">
        <v>243</v>
      </c>
      <c r="G21" s="12" t="s">
        <v>244</v>
      </c>
      <c r="H21" s="12"/>
      <c r="I21" s="22"/>
      <c r="J21" s="12"/>
      <c r="K21" s="12" t="s">
        <v>4</v>
      </c>
      <c r="L21" s="12" t="s">
        <v>9</v>
      </c>
      <c r="M21" s="12" t="s">
        <v>16</v>
      </c>
      <c r="N21" s="18">
        <f ca="1">+IF(Tabla22[[#This Row],[DÍAS PENDIENTES DE EJECUCIÓN]]&lt;=0,1,($Q$1-Tabla22[[#This Row],[FECHA ACTA DE INICIO]])/(Tabla22[[#This Row],[FECHA DE TERMINACIÓN  DEL CONTRATO ]]-Tabla22[[#This Row],[FECHA ACTA DE INICIO]]))</f>
        <v>1</v>
      </c>
      <c r="O21" s="7">
        <v>50000000</v>
      </c>
      <c r="P21" s="5">
        <v>44838</v>
      </c>
      <c r="Q21" s="12" t="s">
        <v>245</v>
      </c>
      <c r="R21" s="6">
        <f ca="1">+IF(Tabla22[[#This Row],[ESTADO ACTUAL DEL CONTRATO ]]="LIQUIDADO","OK",Tabla22[[#This Row],[FECHA DE TERMINACIÓN  DEL CONTRATO ]]-$Q$1)</f>
        <v>-147</v>
      </c>
      <c r="S21" s="5">
        <v>45107</v>
      </c>
      <c r="T21" s="12"/>
      <c r="U21" s="13" t="s">
        <v>267</v>
      </c>
      <c r="V21" s="13" t="s">
        <v>90</v>
      </c>
      <c r="W21" s="13" t="s">
        <v>90</v>
      </c>
      <c r="X21" s="12" t="s">
        <v>200</v>
      </c>
      <c r="Y21" s="12" t="s">
        <v>30</v>
      </c>
      <c r="Z21" s="12" t="s">
        <v>92</v>
      </c>
      <c r="AA21" s="12" t="s">
        <v>911</v>
      </c>
      <c r="AB21" s="12" t="s">
        <v>90</v>
      </c>
      <c r="AC21" s="12" t="s">
        <v>246</v>
      </c>
      <c r="AD21" s="12" t="s">
        <v>90</v>
      </c>
      <c r="AE21" s="12">
        <v>44837</v>
      </c>
      <c r="AF21" s="13" t="s">
        <v>90</v>
      </c>
      <c r="AG21" s="14" t="s">
        <v>246</v>
      </c>
      <c r="AH21" s="13" t="s">
        <v>90</v>
      </c>
      <c r="AI21" s="4">
        <v>44837</v>
      </c>
      <c r="AJ21" s="13" t="s">
        <v>90</v>
      </c>
      <c r="AK21" s="4">
        <f>+Tabla22[[#This Row],[FECHA DE TERMINACIÓN  DEL CONTRATO ]]+120</f>
        <v>45227</v>
      </c>
      <c r="AL21" s="4">
        <f>+Tabla22[[#This Row],[OPORTUNIDAD PARA LIQUIDADAR BILATERALMENTE]]+60</f>
        <v>45287</v>
      </c>
      <c r="AM21" s="4">
        <f>+Tabla22[[#This Row],[OPORTUNIDAD PARA LIQUIDAR UNILATERALMENTE]]+720</f>
        <v>46007</v>
      </c>
      <c r="AN21" s="12" t="s">
        <v>90</v>
      </c>
    </row>
    <row r="22" spans="1:40" ht="29" x14ac:dyDescent="0.35">
      <c r="A22" s="12" t="s">
        <v>81</v>
      </c>
      <c r="B22" s="12" t="s">
        <v>320</v>
      </c>
      <c r="C22" s="5">
        <v>44929</v>
      </c>
      <c r="D22" s="12" t="s">
        <v>200</v>
      </c>
      <c r="E22" s="6">
        <v>1035227552</v>
      </c>
      <c r="F22" s="12" t="s">
        <v>299</v>
      </c>
      <c r="G22" s="12" t="s">
        <v>268</v>
      </c>
      <c r="H22" s="12"/>
      <c r="I22" s="22"/>
      <c r="J22" s="12"/>
      <c r="K22" s="12" t="s">
        <v>4</v>
      </c>
      <c r="L22" s="12" t="s">
        <v>24</v>
      </c>
      <c r="M22" s="12" t="s">
        <v>16</v>
      </c>
      <c r="N22" s="18">
        <f ca="1">+IF(Tabla22[[#This Row],[DÍAS PENDIENTES DE EJECUCIÓN]]&lt;=0,1,($Q$1-Tabla22[[#This Row],[FECHA ACTA DE INICIO]])/(Tabla22[[#This Row],[FECHA DE TERMINACIÓN  DEL CONTRATO ]]-Tabla22[[#This Row],[FECHA ACTA DE INICIO]]))</f>
        <v>1</v>
      </c>
      <c r="O22" s="7">
        <v>12964203</v>
      </c>
      <c r="P22" s="5">
        <v>44929</v>
      </c>
      <c r="Q22" s="12" t="s">
        <v>342</v>
      </c>
      <c r="R22" s="6">
        <f ca="1">+IF(Tabla22[[#This Row],[ESTADO ACTUAL DEL CONTRATO ]]="LIQUIDADO","OK",Tabla22[[#This Row],[FECHA DE TERMINACIÓN  DEL CONTRATO ]]-$Q$1)</f>
        <v>-236</v>
      </c>
      <c r="S22" s="5">
        <v>45018</v>
      </c>
      <c r="T22" s="12"/>
      <c r="U22" s="13" t="s">
        <v>90</v>
      </c>
      <c r="V22" s="13" t="s">
        <v>90</v>
      </c>
      <c r="W22" s="13" t="s">
        <v>90</v>
      </c>
      <c r="X22" s="12" t="s">
        <v>99</v>
      </c>
      <c r="Y22" s="12" t="s">
        <v>21</v>
      </c>
      <c r="Z22" s="12" t="s">
        <v>92</v>
      </c>
      <c r="AA22" s="13" t="s">
        <v>90</v>
      </c>
      <c r="AB22" s="12"/>
      <c r="AC22" s="12"/>
      <c r="AD22" s="12"/>
      <c r="AE22" s="12"/>
      <c r="AF22" s="13" t="s">
        <v>90</v>
      </c>
      <c r="AG22" s="14" t="s">
        <v>355</v>
      </c>
      <c r="AH22" s="13" t="s">
        <v>90</v>
      </c>
      <c r="AI22" s="4">
        <v>44929</v>
      </c>
      <c r="AJ22" s="13" t="s">
        <v>90</v>
      </c>
      <c r="AK22" s="4">
        <f>+Tabla22[[#This Row],[FECHA DE TERMINACIÓN  DEL CONTRATO ]]+120</f>
        <v>45138</v>
      </c>
      <c r="AL22" s="4">
        <f>+Tabla22[[#This Row],[OPORTUNIDAD PARA LIQUIDADAR BILATERALMENTE]]+60</f>
        <v>45198</v>
      </c>
      <c r="AM22" s="4">
        <f>+Tabla22[[#This Row],[OPORTUNIDAD PARA LIQUIDAR UNILATERALMENTE]]+720</f>
        <v>45918</v>
      </c>
      <c r="AN22" s="12" t="s">
        <v>90</v>
      </c>
    </row>
    <row r="23" spans="1:40" ht="29" x14ac:dyDescent="0.35">
      <c r="A23" s="12" t="s">
        <v>81</v>
      </c>
      <c r="B23" s="12" t="s">
        <v>321</v>
      </c>
      <c r="C23" s="5">
        <v>44929</v>
      </c>
      <c r="D23" s="12" t="s">
        <v>99</v>
      </c>
      <c r="E23" s="6">
        <v>43985682</v>
      </c>
      <c r="F23" s="12" t="s">
        <v>300</v>
      </c>
      <c r="G23" s="12" t="s">
        <v>269</v>
      </c>
      <c r="H23" s="12"/>
      <c r="I23" s="22"/>
      <c r="J23" s="12"/>
      <c r="K23" s="12" t="s">
        <v>4</v>
      </c>
      <c r="L23" s="12" t="s">
        <v>24</v>
      </c>
      <c r="M23" s="12" t="s">
        <v>16</v>
      </c>
      <c r="N23" s="18">
        <f ca="1">+IF(Tabla22[[#This Row],[DÍAS PENDIENTES DE EJECUCIÓN]]&lt;=0,1,($Q$1-Tabla22[[#This Row],[FECHA ACTA DE INICIO]])/(Tabla22[[#This Row],[FECHA DE TERMINACIÓN  DEL CONTRATO ]]-Tabla22[[#This Row],[FECHA ACTA DE INICIO]]))</f>
        <v>1</v>
      </c>
      <c r="O23" s="7">
        <v>18170976</v>
      </c>
      <c r="P23" s="5">
        <v>44929</v>
      </c>
      <c r="Q23" s="12" t="s">
        <v>342</v>
      </c>
      <c r="R23" s="6">
        <f ca="1">+IF(Tabla22[[#This Row],[ESTADO ACTUAL DEL CONTRATO ]]="LIQUIDADO","OK",Tabla22[[#This Row],[FECHA DE TERMINACIÓN  DEL CONTRATO ]]-$Q$1)</f>
        <v>-236</v>
      </c>
      <c r="S23" s="5">
        <v>45018</v>
      </c>
      <c r="T23" s="12"/>
      <c r="U23" s="13" t="s">
        <v>90</v>
      </c>
      <c r="V23" s="13" t="s">
        <v>90</v>
      </c>
      <c r="W23" s="13" t="s">
        <v>90</v>
      </c>
      <c r="X23" s="12" t="s">
        <v>200</v>
      </c>
      <c r="Y23" s="12" t="s">
        <v>21</v>
      </c>
      <c r="Z23" s="12" t="s">
        <v>92</v>
      </c>
      <c r="AA23" s="12" t="s">
        <v>200</v>
      </c>
      <c r="AB23" s="12"/>
      <c r="AC23" s="12"/>
      <c r="AD23" s="12"/>
      <c r="AE23" s="12"/>
      <c r="AF23" s="13" t="s">
        <v>90</v>
      </c>
      <c r="AG23" s="14" t="s">
        <v>356</v>
      </c>
      <c r="AH23" s="13" t="s">
        <v>90</v>
      </c>
      <c r="AI23" s="4">
        <v>44929</v>
      </c>
      <c r="AJ23" s="13" t="s">
        <v>90</v>
      </c>
      <c r="AK23" s="4">
        <f>+Tabla22[[#This Row],[FECHA DE TERMINACIÓN  DEL CONTRATO ]]+120</f>
        <v>45138</v>
      </c>
      <c r="AL23" s="4">
        <f>+Tabla22[[#This Row],[OPORTUNIDAD PARA LIQUIDADAR BILATERALMENTE]]+60</f>
        <v>45198</v>
      </c>
      <c r="AM23" s="4">
        <f>+Tabla22[[#This Row],[OPORTUNIDAD PARA LIQUIDAR UNILATERALMENTE]]+720</f>
        <v>45918</v>
      </c>
      <c r="AN23" s="12" t="s">
        <v>90</v>
      </c>
    </row>
    <row r="24" spans="1:40" ht="29" x14ac:dyDescent="0.35">
      <c r="A24" s="12" t="s">
        <v>81</v>
      </c>
      <c r="B24" s="12" t="s">
        <v>322</v>
      </c>
      <c r="C24" s="5">
        <v>44929</v>
      </c>
      <c r="D24" s="12" t="s">
        <v>154</v>
      </c>
      <c r="E24" s="6">
        <v>1116254457</v>
      </c>
      <c r="F24" s="12" t="s">
        <v>301</v>
      </c>
      <c r="G24" s="12" t="s">
        <v>270</v>
      </c>
      <c r="H24" s="12"/>
      <c r="I24" s="22"/>
      <c r="J24" s="12"/>
      <c r="K24" s="12" t="s">
        <v>4</v>
      </c>
      <c r="L24" s="12" t="s">
        <v>24</v>
      </c>
      <c r="M24" s="12" t="s">
        <v>16</v>
      </c>
      <c r="N24" s="18">
        <f ca="1">+IF(Tabla22[[#This Row],[DÍAS PENDIENTES DE EJECUCIÓN]]&lt;=0,1,($Q$1-Tabla22[[#This Row],[FECHA ACTA DE INICIO]])/(Tabla22[[#This Row],[FECHA DE TERMINACIÓN  DEL CONTRATO ]]-Tabla22[[#This Row],[FECHA ACTA DE INICIO]]))</f>
        <v>1</v>
      </c>
      <c r="O24" s="7">
        <v>9564681</v>
      </c>
      <c r="P24" s="5">
        <v>44929</v>
      </c>
      <c r="Q24" s="12" t="s">
        <v>342</v>
      </c>
      <c r="R24" s="6">
        <f ca="1">+IF(Tabla22[[#This Row],[ESTADO ACTUAL DEL CONTRATO ]]="LIQUIDADO","OK",Tabla22[[#This Row],[FECHA DE TERMINACIÓN  DEL CONTRATO ]]-$Q$1)</f>
        <v>-236</v>
      </c>
      <c r="S24" s="5">
        <v>45018</v>
      </c>
      <c r="T24" s="12"/>
      <c r="U24" s="13" t="s">
        <v>90</v>
      </c>
      <c r="V24" s="13" t="s">
        <v>90</v>
      </c>
      <c r="W24" s="13" t="s">
        <v>90</v>
      </c>
      <c r="X24" s="12" t="s">
        <v>200</v>
      </c>
      <c r="Y24" s="12" t="s">
        <v>21</v>
      </c>
      <c r="Z24" s="12" t="s">
        <v>92</v>
      </c>
      <c r="AA24" s="12" t="s">
        <v>200</v>
      </c>
      <c r="AB24" s="12"/>
      <c r="AC24" s="12"/>
      <c r="AD24" s="12"/>
      <c r="AE24" s="12"/>
      <c r="AF24" s="13" t="s">
        <v>90</v>
      </c>
      <c r="AG24" s="14" t="s">
        <v>357</v>
      </c>
      <c r="AH24" s="13" t="s">
        <v>90</v>
      </c>
      <c r="AI24" s="4">
        <v>44929</v>
      </c>
      <c r="AJ24" s="13" t="s">
        <v>90</v>
      </c>
      <c r="AK24" s="4">
        <f>+Tabla22[[#This Row],[FECHA DE TERMINACIÓN  DEL CONTRATO ]]+120</f>
        <v>45138</v>
      </c>
      <c r="AL24" s="4">
        <f>+Tabla22[[#This Row],[OPORTUNIDAD PARA LIQUIDADAR BILATERALMENTE]]+60</f>
        <v>45198</v>
      </c>
      <c r="AM24" s="4">
        <f>+Tabla22[[#This Row],[OPORTUNIDAD PARA LIQUIDAR UNILATERALMENTE]]+720</f>
        <v>45918</v>
      </c>
      <c r="AN24" s="12" t="s">
        <v>90</v>
      </c>
    </row>
    <row r="25" spans="1:40" ht="29" x14ac:dyDescent="0.35">
      <c r="A25" s="12" t="s">
        <v>81</v>
      </c>
      <c r="B25" s="12" t="s">
        <v>323</v>
      </c>
      <c r="C25" s="5">
        <v>44929</v>
      </c>
      <c r="D25" s="12" t="s">
        <v>292</v>
      </c>
      <c r="E25" s="6">
        <v>43588969</v>
      </c>
      <c r="F25" s="12" t="s">
        <v>299</v>
      </c>
      <c r="G25" s="12" t="s">
        <v>271</v>
      </c>
      <c r="H25" s="12"/>
      <c r="I25" s="22"/>
      <c r="J25" s="12"/>
      <c r="K25" s="12" t="s">
        <v>4</v>
      </c>
      <c r="L25" s="12" t="s">
        <v>24</v>
      </c>
      <c r="M25" s="12" t="s">
        <v>16</v>
      </c>
      <c r="N25" s="18">
        <f ca="1">+IF(Tabla22[[#This Row],[DÍAS PENDIENTES DE EJECUCIÓN]]&lt;=0,1,($Q$1-Tabla22[[#This Row],[FECHA ACTA DE INICIO]])/(Tabla22[[#This Row],[FECHA DE TERMINACIÓN  DEL CONTRATO ]]-Tabla22[[#This Row],[FECHA ACTA DE INICIO]]))</f>
        <v>1</v>
      </c>
      <c r="O25" s="7">
        <v>16349097</v>
      </c>
      <c r="P25" s="5">
        <v>44929</v>
      </c>
      <c r="Q25" s="12" t="s">
        <v>342</v>
      </c>
      <c r="R25" s="6">
        <f ca="1">+IF(Tabla22[[#This Row],[ESTADO ACTUAL DEL CONTRATO ]]="LIQUIDADO","OK",Tabla22[[#This Row],[FECHA DE TERMINACIÓN  DEL CONTRATO ]]-$Q$1)</f>
        <v>-236</v>
      </c>
      <c r="S25" s="5">
        <v>45018</v>
      </c>
      <c r="T25" s="12"/>
      <c r="U25" s="13" t="s">
        <v>90</v>
      </c>
      <c r="V25" s="13" t="s">
        <v>90</v>
      </c>
      <c r="W25" s="13" t="s">
        <v>90</v>
      </c>
      <c r="X25" s="12" t="s">
        <v>99</v>
      </c>
      <c r="Y25" s="12" t="s">
        <v>21</v>
      </c>
      <c r="Z25" s="12" t="s">
        <v>92</v>
      </c>
      <c r="AA25" s="12" t="s">
        <v>200</v>
      </c>
      <c r="AB25" s="12"/>
      <c r="AC25" s="12"/>
      <c r="AD25" s="12"/>
      <c r="AE25" s="12"/>
      <c r="AF25" s="13" t="s">
        <v>90</v>
      </c>
      <c r="AG25" s="14" t="s">
        <v>358</v>
      </c>
      <c r="AH25" s="13" t="s">
        <v>90</v>
      </c>
      <c r="AI25" s="4">
        <v>44929</v>
      </c>
      <c r="AJ25" s="13" t="s">
        <v>90</v>
      </c>
      <c r="AK25" s="4">
        <f>+Tabla22[[#This Row],[FECHA DE TERMINACIÓN  DEL CONTRATO ]]+120</f>
        <v>45138</v>
      </c>
      <c r="AL25" s="4">
        <f>+Tabla22[[#This Row],[OPORTUNIDAD PARA LIQUIDADAR BILATERALMENTE]]+60</f>
        <v>45198</v>
      </c>
      <c r="AM25" s="4">
        <f>+Tabla22[[#This Row],[OPORTUNIDAD PARA LIQUIDAR UNILATERALMENTE]]+720</f>
        <v>45918</v>
      </c>
      <c r="AN25" s="12" t="s">
        <v>90</v>
      </c>
    </row>
    <row r="26" spans="1:40" ht="29" x14ac:dyDescent="0.35">
      <c r="A26" s="12" t="s">
        <v>81</v>
      </c>
      <c r="B26" s="12" t="s">
        <v>324</v>
      </c>
      <c r="C26" s="5">
        <v>44929</v>
      </c>
      <c r="D26" s="12" t="s">
        <v>184</v>
      </c>
      <c r="E26" s="6">
        <v>43160884</v>
      </c>
      <c r="F26" s="12" t="s">
        <v>302</v>
      </c>
      <c r="G26" s="12" t="s">
        <v>272</v>
      </c>
      <c r="H26" s="12"/>
      <c r="I26" s="22"/>
      <c r="J26" s="12"/>
      <c r="K26" s="12" t="s">
        <v>4</v>
      </c>
      <c r="L26" s="12" t="s">
        <v>24</v>
      </c>
      <c r="M26" s="12" t="s">
        <v>16</v>
      </c>
      <c r="N26" s="18">
        <f ca="1">+IF(Tabla22[[#This Row],[DÍAS PENDIENTES DE EJECUCIÓN]]&lt;=0,1,($Q$1-Tabla22[[#This Row],[FECHA ACTA DE INICIO]])/(Tabla22[[#This Row],[FECHA DE TERMINACIÓN  DEL CONTRATO ]]-Tabla22[[#This Row],[FECHA ACTA DE INICIO]]))</f>
        <v>1</v>
      </c>
      <c r="O26" s="7">
        <v>20052261</v>
      </c>
      <c r="P26" s="5">
        <v>44929</v>
      </c>
      <c r="Q26" s="12" t="s">
        <v>342</v>
      </c>
      <c r="R26" s="6">
        <f ca="1">+IF(Tabla22[[#This Row],[ESTADO ACTUAL DEL CONTRATO ]]="LIQUIDADO","OK",Tabla22[[#This Row],[FECHA DE TERMINACIÓN  DEL CONTRATO ]]-$Q$1)</f>
        <v>-236</v>
      </c>
      <c r="S26" s="5">
        <v>45018</v>
      </c>
      <c r="T26" s="12"/>
      <c r="U26" s="13" t="s">
        <v>90</v>
      </c>
      <c r="V26" s="13" t="s">
        <v>90</v>
      </c>
      <c r="W26" s="13" t="s">
        <v>90</v>
      </c>
      <c r="X26" s="12" t="s">
        <v>200</v>
      </c>
      <c r="Y26" s="12" t="s">
        <v>33</v>
      </c>
      <c r="Z26" s="12" t="s">
        <v>92</v>
      </c>
      <c r="AA26" s="13" t="s">
        <v>90</v>
      </c>
      <c r="AB26" s="12"/>
      <c r="AC26" s="12"/>
      <c r="AD26" s="12"/>
      <c r="AE26" s="12"/>
      <c r="AF26" s="13" t="s">
        <v>90</v>
      </c>
      <c r="AG26" s="14" t="s">
        <v>359</v>
      </c>
      <c r="AH26" s="13" t="s">
        <v>90</v>
      </c>
      <c r="AI26" s="4">
        <v>44929</v>
      </c>
      <c r="AJ26" s="13" t="s">
        <v>90</v>
      </c>
      <c r="AK26" s="4">
        <f>+Tabla22[[#This Row],[FECHA DE TERMINACIÓN  DEL CONTRATO ]]+120</f>
        <v>45138</v>
      </c>
      <c r="AL26" s="4">
        <f>+Tabla22[[#This Row],[OPORTUNIDAD PARA LIQUIDADAR BILATERALMENTE]]+60</f>
        <v>45198</v>
      </c>
      <c r="AM26" s="4">
        <f>+Tabla22[[#This Row],[OPORTUNIDAD PARA LIQUIDAR UNILATERALMENTE]]+720</f>
        <v>45918</v>
      </c>
      <c r="AN26" s="12" t="s">
        <v>90</v>
      </c>
    </row>
    <row r="27" spans="1:40" ht="29" x14ac:dyDescent="0.35">
      <c r="A27" s="12" t="s">
        <v>81</v>
      </c>
      <c r="B27" s="12" t="s">
        <v>325</v>
      </c>
      <c r="C27" s="5">
        <v>44929</v>
      </c>
      <c r="D27" s="12" t="s">
        <v>293</v>
      </c>
      <c r="E27" s="6">
        <v>1017138233</v>
      </c>
      <c r="F27" s="12" t="s">
        <v>303</v>
      </c>
      <c r="G27" s="12" t="s">
        <v>273</v>
      </c>
      <c r="H27" s="12"/>
      <c r="I27" s="22"/>
      <c r="J27" s="12"/>
      <c r="K27" s="12" t="s">
        <v>4</v>
      </c>
      <c r="L27" s="12" t="s">
        <v>24</v>
      </c>
      <c r="M27" s="12" t="s">
        <v>16</v>
      </c>
      <c r="N27" s="18">
        <f ca="1">+IF(Tabla22[[#This Row],[DÍAS PENDIENTES DE EJECUCIÓN]]&lt;=0,1,($Q$1-Tabla22[[#This Row],[FECHA ACTA DE INICIO]])/(Tabla22[[#This Row],[FECHA DE TERMINACIÓN  DEL CONTRATO ]]-Tabla22[[#This Row],[FECHA ACTA DE INICIO]]))</f>
        <v>1</v>
      </c>
      <c r="O27" s="7">
        <v>20052261</v>
      </c>
      <c r="P27" s="5">
        <v>44929</v>
      </c>
      <c r="Q27" s="12" t="s">
        <v>342</v>
      </c>
      <c r="R27" s="6">
        <f ca="1">+IF(Tabla22[[#This Row],[ESTADO ACTUAL DEL CONTRATO ]]="LIQUIDADO","OK",Tabla22[[#This Row],[FECHA DE TERMINACIÓN  DEL CONTRATO ]]-$Q$1)</f>
        <v>-236</v>
      </c>
      <c r="S27" s="5">
        <v>45018</v>
      </c>
      <c r="T27" s="12"/>
      <c r="U27" s="13" t="s">
        <v>90</v>
      </c>
      <c r="V27" s="13" t="s">
        <v>90</v>
      </c>
      <c r="W27" s="13" t="s">
        <v>90</v>
      </c>
      <c r="X27" s="12" t="s">
        <v>360</v>
      </c>
      <c r="Y27" s="12" t="s">
        <v>23</v>
      </c>
      <c r="Z27" s="12" t="s">
        <v>92</v>
      </c>
      <c r="AA27" s="13" t="s">
        <v>90</v>
      </c>
      <c r="AB27" s="12"/>
      <c r="AC27" s="12"/>
      <c r="AD27" s="12"/>
      <c r="AE27" s="12"/>
      <c r="AF27" s="13" t="s">
        <v>90</v>
      </c>
      <c r="AG27" s="14" t="s">
        <v>361</v>
      </c>
      <c r="AH27" s="13" t="s">
        <v>90</v>
      </c>
      <c r="AI27" s="4">
        <v>44929</v>
      </c>
      <c r="AJ27" s="13" t="s">
        <v>90</v>
      </c>
      <c r="AK27" s="4">
        <f>+Tabla22[[#This Row],[FECHA DE TERMINACIÓN  DEL CONTRATO ]]+120</f>
        <v>45138</v>
      </c>
      <c r="AL27" s="4">
        <f>+Tabla22[[#This Row],[OPORTUNIDAD PARA LIQUIDADAR BILATERALMENTE]]+60</f>
        <v>45198</v>
      </c>
      <c r="AM27" s="4">
        <f>+Tabla22[[#This Row],[OPORTUNIDAD PARA LIQUIDAR UNILATERALMENTE]]+720</f>
        <v>45918</v>
      </c>
      <c r="AN27" s="12" t="s">
        <v>90</v>
      </c>
    </row>
    <row r="28" spans="1:40" ht="29" x14ac:dyDescent="0.35">
      <c r="A28" s="12" t="s">
        <v>81</v>
      </c>
      <c r="B28" s="12" t="s">
        <v>343</v>
      </c>
      <c r="C28" s="5">
        <v>44929</v>
      </c>
      <c r="D28" s="12" t="s">
        <v>189</v>
      </c>
      <c r="E28" s="6" t="s">
        <v>362</v>
      </c>
      <c r="F28" s="12" t="s">
        <v>304</v>
      </c>
      <c r="G28" s="12" t="s">
        <v>274</v>
      </c>
      <c r="H28" s="12"/>
      <c r="I28" s="22"/>
      <c r="J28" s="12"/>
      <c r="K28" s="12" t="s">
        <v>4</v>
      </c>
      <c r="L28" s="12" t="s">
        <v>24</v>
      </c>
      <c r="M28" s="12" t="s">
        <v>16</v>
      </c>
      <c r="N28" s="18">
        <f ca="1">+IF(Tabla22[[#This Row],[DÍAS PENDIENTES DE EJECUCIÓN]]&lt;=0,1,($Q$1-Tabla22[[#This Row],[FECHA ACTA DE INICIO]])/(Tabla22[[#This Row],[FECHA DE TERMINACIÓN  DEL CONTRATO ]]-Tabla22[[#This Row],[FECHA ACTA DE INICIO]]))</f>
        <v>1</v>
      </c>
      <c r="O28" s="7">
        <v>14399475</v>
      </c>
      <c r="P28" s="5">
        <v>44929</v>
      </c>
      <c r="Q28" s="12" t="s">
        <v>342</v>
      </c>
      <c r="R28" s="6">
        <f ca="1">+IF(Tabla22[[#This Row],[ESTADO ACTUAL DEL CONTRATO ]]="LIQUIDADO","OK",Tabla22[[#This Row],[FECHA DE TERMINACIÓN  DEL CONTRATO ]]-$Q$1)</f>
        <v>-236</v>
      </c>
      <c r="S28" s="5">
        <v>45018</v>
      </c>
      <c r="T28" s="12"/>
      <c r="U28" s="13" t="s">
        <v>90</v>
      </c>
      <c r="V28" s="13" t="s">
        <v>90</v>
      </c>
      <c r="W28" s="13" t="s">
        <v>90</v>
      </c>
      <c r="X28" s="12" t="s">
        <v>360</v>
      </c>
      <c r="Y28" s="12" t="s">
        <v>13</v>
      </c>
      <c r="Z28" s="12" t="s">
        <v>92</v>
      </c>
      <c r="AA28" s="13" t="s">
        <v>90</v>
      </c>
      <c r="AB28" s="12"/>
      <c r="AC28" s="12"/>
      <c r="AD28" s="12"/>
      <c r="AE28" s="12"/>
      <c r="AF28" s="13" t="s">
        <v>90</v>
      </c>
      <c r="AG28" s="14" t="s">
        <v>363</v>
      </c>
      <c r="AH28" s="13" t="s">
        <v>90</v>
      </c>
      <c r="AI28" s="4">
        <v>44929</v>
      </c>
      <c r="AJ28" s="13" t="s">
        <v>90</v>
      </c>
      <c r="AK28" s="4">
        <f>+Tabla22[[#This Row],[FECHA DE TERMINACIÓN  DEL CONTRATO ]]+120</f>
        <v>45138</v>
      </c>
      <c r="AL28" s="4">
        <f>+Tabla22[[#This Row],[OPORTUNIDAD PARA LIQUIDADAR BILATERALMENTE]]+60</f>
        <v>45198</v>
      </c>
      <c r="AM28" s="4">
        <f>+Tabla22[[#This Row],[OPORTUNIDAD PARA LIQUIDAR UNILATERALMENTE]]+720</f>
        <v>45918</v>
      </c>
      <c r="AN28" s="12" t="s">
        <v>90</v>
      </c>
    </row>
    <row r="29" spans="1:40" ht="29" x14ac:dyDescent="0.35">
      <c r="A29" s="12" t="s">
        <v>81</v>
      </c>
      <c r="B29" s="12" t="s">
        <v>326</v>
      </c>
      <c r="C29" s="5">
        <v>44929</v>
      </c>
      <c r="D29" s="12" t="s">
        <v>165</v>
      </c>
      <c r="E29" s="6">
        <v>1128393648</v>
      </c>
      <c r="F29" s="12" t="s">
        <v>305</v>
      </c>
      <c r="G29" s="12" t="s">
        <v>275</v>
      </c>
      <c r="H29" s="12"/>
      <c r="I29" s="22"/>
      <c r="J29" s="12"/>
      <c r="K29" s="12" t="s">
        <v>4</v>
      </c>
      <c r="L29" s="12" t="s">
        <v>24</v>
      </c>
      <c r="M29" s="12" t="s">
        <v>16</v>
      </c>
      <c r="N29" s="18">
        <f ca="1">+IF(Tabla22[[#This Row],[DÍAS PENDIENTES DE EJECUCIÓN]]&lt;=0,1,($Q$1-Tabla22[[#This Row],[FECHA ACTA DE INICIO]])/(Tabla22[[#This Row],[FECHA DE TERMINACIÓN  DEL CONTRATO ]]-Tabla22[[#This Row],[FECHA ACTA DE INICIO]]))</f>
        <v>1</v>
      </c>
      <c r="O29" s="7">
        <v>9564681</v>
      </c>
      <c r="P29" s="5">
        <v>44929</v>
      </c>
      <c r="Q29" s="12" t="s">
        <v>342</v>
      </c>
      <c r="R29" s="6">
        <f ca="1">+IF(Tabla22[[#This Row],[ESTADO ACTUAL DEL CONTRATO ]]="LIQUIDADO","OK",Tabla22[[#This Row],[FECHA DE TERMINACIÓN  DEL CONTRATO ]]-$Q$1)</f>
        <v>-236</v>
      </c>
      <c r="S29" s="5">
        <v>45018</v>
      </c>
      <c r="T29" s="12"/>
      <c r="U29" s="13" t="s">
        <v>90</v>
      </c>
      <c r="V29" s="13" t="s">
        <v>90</v>
      </c>
      <c r="W29" s="13" t="s">
        <v>90</v>
      </c>
      <c r="X29" s="12" t="s">
        <v>360</v>
      </c>
      <c r="Y29" s="12" t="s">
        <v>41</v>
      </c>
      <c r="Z29" s="12" t="s">
        <v>92</v>
      </c>
      <c r="AA29" s="13" t="s">
        <v>90</v>
      </c>
      <c r="AB29" s="12"/>
      <c r="AC29" s="12"/>
      <c r="AD29" s="12"/>
      <c r="AE29" s="12"/>
      <c r="AF29" s="13" t="s">
        <v>90</v>
      </c>
      <c r="AG29" s="14" t="s">
        <v>364</v>
      </c>
      <c r="AH29" s="13" t="s">
        <v>90</v>
      </c>
      <c r="AI29" s="4">
        <v>44929</v>
      </c>
      <c r="AJ29" s="13" t="s">
        <v>90</v>
      </c>
      <c r="AK29" s="4">
        <f>+Tabla22[[#This Row],[FECHA DE TERMINACIÓN  DEL CONTRATO ]]+120</f>
        <v>45138</v>
      </c>
      <c r="AL29" s="4">
        <f>+Tabla22[[#This Row],[OPORTUNIDAD PARA LIQUIDADAR BILATERALMENTE]]+60</f>
        <v>45198</v>
      </c>
      <c r="AM29" s="4">
        <f>+Tabla22[[#This Row],[OPORTUNIDAD PARA LIQUIDAR UNILATERALMENTE]]+720</f>
        <v>45918</v>
      </c>
      <c r="AN29" s="12" t="s">
        <v>90</v>
      </c>
    </row>
    <row r="30" spans="1:40" ht="29" x14ac:dyDescent="0.35">
      <c r="A30" s="12" t="s">
        <v>81</v>
      </c>
      <c r="B30" s="12" t="s">
        <v>327</v>
      </c>
      <c r="C30" s="5">
        <v>44929</v>
      </c>
      <c r="D30" s="12" t="s">
        <v>232</v>
      </c>
      <c r="E30" s="6">
        <v>1017174420</v>
      </c>
      <c r="F30" s="12" t="s">
        <v>306</v>
      </c>
      <c r="G30" s="12" t="s">
        <v>276</v>
      </c>
      <c r="H30" s="12"/>
      <c r="I30" s="22"/>
      <c r="J30" s="12"/>
      <c r="K30" s="12" t="s">
        <v>4</v>
      </c>
      <c r="L30" s="12" t="s">
        <v>24</v>
      </c>
      <c r="M30" s="12" t="s">
        <v>16</v>
      </c>
      <c r="N30" s="18">
        <f ca="1">+IF(Tabla22[[#This Row],[DÍAS PENDIENTES DE EJECUCIÓN]]&lt;=0,1,($Q$1-Tabla22[[#This Row],[FECHA ACTA DE INICIO]])/(Tabla22[[#This Row],[FECHA DE TERMINACIÓN  DEL CONTRATO ]]-Tabla22[[#This Row],[FECHA ACTA DE INICIO]]))</f>
        <v>1</v>
      </c>
      <c r="O30" s="7">
        <v>19324101</v>
      </c>
      <c r="P30" s="5">
        <v>44929</v>
      </c>
      <c r="Q30" s="12" t="s">
        <v>342</v>
      </c>
      <c r="R30" s="6">
        <f ca="1">+IF(Tabla22[[#This Row],[ESTADO ACTUAL DEL CONTRATO ]]="LIQUIDADO","OK",Tabla22[[#This Row],[FECHA DE TERMINACIÓN  DEL CONTRATO ]]-$Q$1)</f>
        <v>-236</v>
      </c>
      <c r="S30" s="5">
        <v>45018</v>
      </c>
      <c r="T30" s="12"/>
      <c r="U30" s="13" t="s">
        <v>90</v>
      </c>
      <c r="V30" s="13" t="s">
        <v>90</v>
      </c>
      <c r="W30" s="13" t="s">
        <v>90</v>
      </c>
      <c r="X30" s="12" t="s">
        <v>200</v>
      </c>
      <c r="Y30" s="12" t="s">
        <v>39</v>
      </c>
      <c r="Z30" s="12" t="s">
        <v>92</v>
      </c>
      <c r="AA30" s="13" t="s">
        <v>90</v>
      </c>
      <c r="AB30" s="12"/>
      <c r="AC30" s="12"/>
      <c r="AD30" s="12"/>
      <c r="AE30" s="12"/>
      <c r="AF30" s="13" t="s">
        <v>90</v>
      </c>
      <c r="AG30" s="14" t="s">
        <v>365</v>
      </c>
      <c r="AH30" s="13" t="s">
        <v>90</v>
      </c>
      <c r="AI30" s="4">
        <v>44929</v>
      </c>
      <c r="AJ30" s="13" t="s">
        <v>90</v>
      </c>
      <c r="AK30" s="4">
        <f>+Tabla22[[#This Row],[FECHA DE TERMINACIÓN  DEL CONTRATO ]]+120</f>
        <v>45138</v>
      </c>
      <c r="AL30" s="4">
        <f>+Tabla22[[#This Row],[OPORTUNIDAD PARA LIQUIDADAR BILATERALMENTE]]+60</f>
        <v>45198</v>
      </c>
      <c r="AM30" s="4">
        <f>+Tabla22[[#This Row],[OPORTUNIDAD PARA LIQUIDAR UNILATERALMENTE]]+720</f>
        <v>45918</v>
      </c>
      <c r="AN30" s="12" t="s">
        <v>90</v>
      </c>
    </row>
    <row r="31" spans="1:40" ht="29" x14ac:dyDescent="0.35">
      <c r="A31" s="12" t="s">
        <v>81</v>
      </c>
      <c r="B31" s="12" t="s">
        <v>328</v>
      </c>
      <c r="C31" s="5">
        <v>44929</v>
      </c>
      <c r="D31" s="12" t="s">
        <v>158</v>
      </c>
      <c r="E31" s="6">
        <v>1017212350</v>
      </c>
      <c r="F31" s="12" t="s">
        <v>307</v>
      </c>
      <c r="G31" s="12" t="s">
        <v>277</v>
      </c>
      <c r="H31" s="12"/>
      <c r="I31" s="22"/>
      <c r="J31" s="12"/>
      <c r="K31" s="12" t="s">
        <v>4</v>
      </c>
      <c r="L31" s="12" t="s">
        <v>24</v>
      </c>
      <c r="M31" s="12" t="s">
        <v>16</v>
      </c>
      <c r="N31" s="18">
        <f ca="1">+IF(Tabla22[[#This Row],[DÍAS PENDIENTES DE EJECUCIÓN]]&lt;=0,1,($Q$1-Tabla22[[#This Row],[FECHA ACTA DE INICIO]])/(Tabla22[[#This Row],[FECHA DE TERMINACIÓN  DEL CONTRATO ]]-Tabla22[[#This Row],[FECHA ACTA DE INICIO]]))</f>
        <v>1</v>
      </c>
      <c r="O31" s="7">
        <v>5936139</v>
      </c>
      <c r="P31" s="5">
        <v>44929</v>
      </c>
      <c r="Q31" s="12" t="s">
        <v>342</v>
      </c>
      <c r="R31" s="6">
        <f ca="1">+IF(Tabla22[[#This Row],[ESTADO ACTUAL DEL CONTRATO ]]="LIQUIDADO","OK",Tabla22[[#This Row],[FECHA DE TERMINACIÓN  DEL CONTRATO ]]-$Q$1)</f>
        <v>-236</v>
      </c>
      <c r="S31" s="5">
        <v>45018</v>
      </c>
      <c r="T31" s="12"/>
      <c r="U31" s="13" t="s">
        <v>90</v>
      </c>
      <c r="V31" s="13" t="s">
        <v>90</v>
      </c>
      <c r="W31" s="13" t="s">
        <v>90</v>
      </c>
      <c r="X31" s="12" t="s">
        <v>360</v>
      </c>
      <c r="Y31" s="12" t="s">
        <v>38</v>
      </c>
      <c r="Z31" s="12" t="s">
        <v>92</v>
      </c>
      <c r="AA31" s="13" t="s">
        <v>90</v>
      </c>
      <c r="AB31" s="12"/>
      <c r="AC31" s="12"/>
      <c r="AD31" s="12"/>
      <c r="AE31" s="12"/>
      <c r="AF31" s="13" t="s">
        <v>90</v>
      </c>
      <c r="AG31" s="14" t="s">
        <v>366</v>
      </c>
      <c r="AH31" s="13" t="s">
        <v>90</v>
      </c>
      <c r="AI31" s="4">
        <v>44929</v>
      </c>
      <c r="AJ31" s="13" t="s">
        <v>90</v>
      </c>
      <c r="AK31" s="4">
        <f>+Tabla22[[#This Row],[FECHA DE TERMINACIÓN  DEL CONTRATO ]]+120</f>
        <v>45138</v>
      </c>
      <c r="AL31" s="4">
        <f>+Tabla22[[#This Row],[OPORTUNIDAD PARA LIQUIDADAR BILATERALMENTE]]+60</f>
        <v>45198</v>
      </c>
      <c r="AM31" s="4">
        <f>+Tabla22[[#This Row],[OPORTUNIDAD PARA LIQUIDAR UNILATERALMENTE]]+720</f>
        <v>45918</v>
      </c>
      <c r="AN31" s="12" t="s">
        <v>90</v>
      </c>
    </row>
    <row r="32" spans="1:40" ht="29" x14ac:dyDescent="0.35">
      <c r="A32" s="12" t="s">
        <v>81</v>
      </c>
      <c r="B32" s="12" t="s">
        <v>329</v>
      </c>
      <c r="C32" s="5">
        <v>44929</v>
      </c>
      <c r="D32" s="12" t="s">
        <v>146</v>
      </c>
      <c r="E32" s="6">
        <v>1152683822</v>
      </c>
      <c r="F32" s="12" t="s">
        <v>308</v>
      </c>
      <c r="G32" s="12" t="s">
        <v>278</v>
      </c>
      <c r="H32" s="12"/>
      <c r="I32" s="22"/>
      <c r="J32" s="12"/>
      <c r="K32" s="12" t="s">
        <v>4</v>
      </c>
      <c r="L32" s="12" t="s">
        <v>24</v>
      </c>
      <c r="M32" s="12" t="s">
        <v>16</v>
      </c>
      <c r="N32" s="18">
        <f ca="1">+IF(Tabla22[[#This Row],[DÍAS PENDIENTES DE EJECUCIÓN]]&lt;=0,1,($Q$1-Tabla22[[#This Row],[FECHA ACTA DE INICIO]])/(Tabla22[[#This Row],[FECHA DE TERMINACIÓN  DEL CONTRATO ]]-Tabla22[[#This Row],[FECHA ACTA DE INICIO]]))</f>
        <v>1</v>
      </c>
      <c r="O32" s="7">
        <v>11464428</v>
      </c>
      <c r="P32" s="5">
        <v>44929</v>
      </c>
      <c r="Q32" s="12" t="s">
        <v>342</v>
      </c>
      <c r="R32" s="6">
        <f ca="1">+IF(Tabla22[[#This Row],[ESTADO ACTUAL DEL CONTRATO ]]="LIQUIDADO","OK",Tabla22[[#This Row],[FECHA DE TERMINACIÓN  DEL CONTRATO ]]-$Q$1)</f>
        <v>-236</v>
      </c>
      <c r="S32" s="5">
        <v>45018</v>
      </c>
      <c r="T32" s="12"/>
      <c r="U32" s="13" t="s">
        <v>90</v>
      </c>
      <c r="V32" s="13" t="s">
        <v>90</v>
      </c>
      <c r="W32" s="13" t="s">
        <v>90</v>
      </c>
      <c r="X32" s="12" t="s">
        <v>360</v>
      </c>
      <c r="Y32" s="12" t="s">
        <v>37</v>
      </c>
      <c r="Z32" s="12" t="s">
        <v>92</v>
      </c>
      <c r="AA32" s="13" t="s">
        <v>90</v>
      </c>
      <c r="AB32" s="12"/>
      <c r="AC32" s="12"/>
      <c r="AD32" s="12"/>
      <c r="AE32" s="12"/>
      <c r="AF32" s="13" t="s">
        <v>90</v>
      </c>
      <c r="AG32" s="14" t="s">
        <v>367</v>
      </c>
      <c r="AH32" s="13" t="s">
        <v>90</v>
      </c>
      <c r="AI32" s="4">
        <v>44929</v>
      </c>
      <c r="AJ32" s="13" t="s">
        <v>90</v>
      </c>
      <c r="AK32" s="4">
        <f>+Tabla22[[#This Row],[FECHA DE TERMINACIÓN  DEL CONTRATO ]]+120</f>
        <v>45138</v>
      </c>
      <c r="AL32" s="4">
        <f>+Tabla22[[#This Row],[OPORTUNIDAD PARA LIQUIDADAR BILATERALMENTE]]+60</f>
        <v>45198</v>
      </c>
      <c r="AM32" s="4">
        <f>+Tabla22[[#This Row],[OPORTUNIDAD PARA LIQUIDAR UNILATERALMENTE]]+720</f>
        <v>45918</v>
      </c>
      <c r="AN32" s="12" t="s">
        <v>90</v>
      </c>
    </row>
    <row r="33" spans="1:40" ht="29" x14ac:dyDescent="0.35">
      <c r="A33" s="12" t="s">
        <v>81</v>
      </c>
      <c r="B33" s="12" t="s">
        <v>330</v>
      </c>
      <c r="C33" s="5">
        <v>44929</v>
      </c>
      <c r="D33" s="12" t="s">
        <v>294</v>
      </c>
      <c r="E33" s="6">
        <v>43929082</v>
      </c>
      <c r="F33" s="12" t="s">
        <v>309</v>
      </c>
      <c r="G33" s="12" t="s">
        <v>279</v>
      </c>
      <c r="H33" s="12"/>
      <c r="I33" s="22"/>
      <c r="J33" s="12"/>
      <c r="K33" s="12" t="s">
        <v>4</v>
      </c>
      <c r="L33" s="12" t="s">
        <v>24</v>
      </c>
      <c r="M33" s="12" t="s">
        <v>16</v>
      </c>
      <c r="N33" s="18">
        <f ca="1">+IF(Tabla22[[#This Row],[DÍAS PENDIENTES DE EJECUCIÓN]]&lt;=0,1,($Q$1-Tabla22[[#This Row],[FECHA ACTA DE INICIO]])/(Tabla22[[#This Row],[FECHA DE TERMINACIÓN  DEL CONTRATO ]]-Tabla22[[#This Row],[FECHA ACTA DE INICIO]]))</f>
        <v>1</v>
      </c>
      <c r="O33" s="7">
        <v>16349097</v>
      </c>
      <c r="P33" s="5">
        <v>44929</v>
      </c>
      <c r="Q33" s="12" t="s">
        <v>342</v>
      </c>
      <c r="R33" s="6">
        <f ca="1">+IF(Tabla22[[#This Row],[ESTADO ACTUAL DEL CONTRATO ]]="LIQUIDADO","OK",Tabla22[[#This Row],[FECHA DE TERMINACIÓN  DEL CONTRATO ]]-$Q$1)</f>
        <v>-236</v>
      </c>
      <c r="S33" s="5">
        <v>45018</v>
      </c>
      <c r="T33" s="12"/>
      <c r="U33" s="13" t="s">
        <v>90</v>
      </c>
      <c r="V33" s="13" t="s">
        <v>90</v>
      </c>
      <c r="W33" s="13" t="s">
        <v>90</v>
      </c>
      <c r="X33" s="12" t="s">
        <v>99</v>
      </c>
      <c r="Y33" s="12" t="s">
        <v>27</v>
      </c>
      <c r="Z33" s="12" t="s">
        <v>92</v>
      </c>
      <c r="AA33" s="12" t="s">
        <v>145</v>
      </c>
      <c r="AB33" s="12"/>
      <c r="AC33" s="12"/>
      <c r="AD33" s="12"/>
      <c r="AE33" s="12"/>
      <c r="AF33" s="13" t="s">
        <v>90</v>
      </c>
      <c r="AG33" s="14" t="s">
        <v>368</v>
      </c>
      <c r="AH33" s="13" t="s">
        <v>90</v>
      </c>
      <c r="AI33" s="4">
        <v>44929</v>
      </c>
      <c r="AJ33" s="13" t="s">
        <v>90</v>
      </c>
      <c r="AK33" s="4">
        <f>+Tabla22[[#This Row],[FECHA DE TERMINACIÓN  DEL CONTRATO ]]+120</f>
        <v>45138</v>
      </c>
      <c r="AL33" s="4">
        <f>+Tabla22[[#This Row],[OPORTUNIDAD PARA LIQUIDADAR BILATERALMENTE]]+60</f>
        <v>45198</v>
      </c>
      <c r="AM33" s="4">
        <f>+Tabla22[[#This Row],[OPORTUNIDAD PARA LIQUIDAR UNILATERALMENTE]]+720</f>
        <v>45918</v>
      </c>
      <c r="AN33" s="12" t="s">
        <v>90</v>
      </c>
    </row>
    <row r="34" spans="1:40" ht="29" x14ac:dyDescent="0.35">
      <c r="A34" s="12" t="s">
        <v>81</v>
      </c>
      <c r="B34" s="12" t="s">
        <v>331</v>
      </c>
      <c r="C34" s="5">
        <v>44929</v>
      </c>
      <c r="D34" s="12" t="s">
        <v>247</v>
      </c>
      <c r="E34" s="6">
        <v>1038212262</v>
      </c>
      <c r="F34" s="12" t="s">
        <v>310</v>
      </c>
      <c r="G34" s="12" t="s">
        <v>280</v>
      </c>
      <c r="H34" s="12"/>
      <c r="I34" s="22"/>
      <c r="J34" s="12"/>
      <c r="K34" s="12" t="s">
        <v>4</v>
      </c>
      <c r="L34" s="12" t="s">
        <v>24</v>
      </c>
      <c r="M34" s="12" t="s">
        <v>16</v>
      </c>
      <c r="N34" s="18">
        <f ca="1">+IF(Tabla22[[#This Row],[DÍAS PENDIENTES DE EJECUCIÓN]]&lt;=0,1,($Q$1-Tabla22[[#This Row],[FECHA ACTA DE INICIO]])/(Tabla22[[#This Row],[FECHA DE TERMINACIÓN  DEL CONTRATO ]]-Tabla22[[#This Row],[FECHA ACTA DE INICIO]]))</f>
        <v>1</v>
      </c>
      <c r="O34" s="7">
        <v>16349097</v>
      </c>
      <c r="P34" s="5">
        <v>44929</v>
      </c>
      <c r="Q34" s="12" t="s">
        <v>342</v>
      </c>
      <c r="R34" s="6">
        <f ca="1">+IF(Tabla22[[#This Row],[ESTADO ACTUAL DEL CONTRATO ]]="LIQUIDADO","OK",Tabla22[[#This Row],[FECHA DE TERMINACIÓN  DEL CONTRATO ]]-$Q$1)</f>
        <v>-236</v>
      </c>
      <c r="S34" s="5">
        <v>45018</v>
      </c>
      <c r="T34" s="12"/>
      <c r="U34" s="13" t="s">
        <v>90</v>
      </c>
      <c r="V34" s="13" t="s">
        <v>90</v>
      </c>
      <c r="W34" s="13" t="s">
        <v>90</v>
      </c>
      <c r="X34" s="12" t="s">
        <v>99</v>
      </c>
      <c r="Y34" s="12" t="s">
        <v>27</v>
      </c>
      <c r="Z34" s="12" t="s">
        <v>92</v>
      </c>
      <c r="AA34" s="12" t="s">
        <v>145</v>
      </c>
      <c r="AB34" s="12"/>
      <c r="AC34" s="12"/>
      <c r="AD34" s="12"/>
      <c r="AE34" s="12"/>
      <c r="AF34" s="13" t="s">
        <v>90</v>
      </c>
      <c r="AG34" s="14" t="s">
        <v>369</v>
      </c>
      <c r="AH34" s="13" t="s">
        <v>90</v>
      </c>
      <c r="AI34" s="4">
        <v>44929</v>
      </c>
      <c r="AJ34" s="13" t="s">
        <v>90</v>
      </c>
      <c r="AK34" s="4">
        <f>+Tabla22[[#This Row],[FECHA DE TERMINACIÓN  DEL CONTRATO ]]+120</f>
        <v>45138</v>
      </c>
      <c r="AL34" s="4">
        <f>+Tabla22[[#This Row],[OPORTUNIDAD PARA LIQUIDADAR BILATERALMENTE]]+60</f>
        <v>45198</v>
      </c>
      <c r="AM34" s="4">
        <f>+Tabla22[[#This Row],[OPORTUNIDAD PARA LIQUIDAR UNILATERALMENTE]]+720</f>
        <v>45918</v>
      </c>
      <c r="AN34" s="12" t="s">
        <v>90</v>
      </c>
    </row>
    <row r="35" spans="1:40" ht="29" x14ac:dyDescent="0.35">
      <c r="A35" s="12" t="s">
        <v>81</v>
      </c>
      <c r="B35" s="12" t="s">
        <v>332</v>
      </c>
      <c r="C35" s="5">
        <v>44929</v>
      </c>
      <c r="D35" s="12" t="s">
        <v>295</v>
      </c>
      <c r="E35" s="6">
        <v>43922875</v>
      </c>
      <c r="F35" s="12" t="s">
        <v>310</v>
      </c>
      <c r="G35" s="12" t="s">
        <v>281</v>
      </c>
      <c r="H35" s="12"/>
      <c r="I35" s="22"/>
      <c r="J35" s="12"/>
      <c r="K35" s="12" t="s">
        <v>4</v>
      </c>
      <c r="L35" s="12" t="s">
        <v>24</v>
      </c>
      <c r="M35" s="12" t="s">
        <v>16</v>
      </c>
      <c r="N35" s="18">
        <f ca="1">+IF(Tabla22[[#This Row],[DÍAS PENDIENTES DE EJECUCIÓN]]&lt;=0,1,($Q$1-Tabla22[[#This Row],[FECHA ACTA DE INICIO]])/(Tabla22[[#This Row],[FECHA DE TERMINACIÓN  DEL CONTRATO ]]-Tabla22[[#This Row],[FECHA ACTA DE INICIO]]))</f>
        <v>1</v>
      </c>
      <c r="O35" s="7">
        <v>16349097</v>
      </c>
      <c r="P35" s="5">
        <v>44929</v>
      </c>
      <c r="Q35" s="12" t="s">
        <v>342</v>
      </c>
      <c r="R35" s="6">
        <f ca="1">+IF(Tabla22[[#This Row],[ESTADO ACTUAL DEL CONTRATO ]]="LIQUIDADO","OK",Tabla22[[#This Row],[FECHA DE TERMINACIÓN  DEL CONTRATO ]]-$Q$1)</f>
        <v>-236</v>
      </c>
      <c r="S35" s="5">
        <v>45018</v>
      </c>
      <c r="T35" s="12"/>
      <c r="U35" s="13" t="s">
        <v>90</v>
      </c>
      <c r="V35" s="13" t="s">
        <v>90</v>
      </c>
      <c r="W35" s="13" t="s">
        <v>90</v>
      </c>
      <c r="X35" s="12" t="s">
        <v>99</v>
      </c>
      <c r="Y35" s="12" t="s">
        <v>27</v>
      </c>
      <c r="Z35" s="12" t="s">
        <v>92</v>
      </c>
      <c r="AA35" s="12" t="s">
        <v>145</v>
      </c>
      <c r="AB35" s="12"/>
      <c r="AC35" s="12"/>
      <c r="AD35" s="12"/>
      <c r="AE35" s="12"/>
      <c r="AF35" s="13" t="s">
        <v>90</v>
      </c>
      <c r="AG35" s="14" t="s">
        <v>370</v>
      </c>
      <c r="AH35" s="13" t="s">
        <v>90</v>
      </c>
      <c r="AI35" s="4">
        <v>44929</v>
      </c>
      <c r="AJ35" s="13" t="s">
        <v>90</v>
      </c>
      <c r="AK35" s="4">
        <f>+Tabla22[[#This Row],[FECHA DE TERMINACIÓN  DEL CONTRATO ]]+120</f>
        <v>45138</v>
      </c>
      <c r="AL35" s="4">
        <f>+Tabla22[[#This Row],[OPORTUNIDAD PARA LIQUIDADAR BILATERALMENTE]]+60</f>
        <v>45198</v>
      </c>
      <c r="AM35" s="4">
        <f>+Tabla22[[#This Row],[OPORTUNIDAD PARA LIQUIDAR UNILATERALMENTE]]+720</f>
        <v>45918</v>
      </c>
      <c r="AN35" s="12" t="s">
        <v>90</v>
      </c>
    </row>
    <row r="36" spans="1:40" ht="29" x14ac:dyDescent="0.35">
      <c r="A36" s="12" t="s">
        <v>81</v>
      </c>
      <c r="B36" s="12" t="s">
        <v>333</v>
      </c>
      <c r="C36" s="5">
        <v>44929</v>
      </c>
      <c r="D36" s="12" t="s">
        <v>230</v>
      </c>
      <c r="E36" s="6">
        <v>1037592969</v>
      </c>
      <c r="F36" s="12" t="s">
        <v>311</v>
      </c>
      <c r="G36" s="12" t="s">
        <v>282</v>
      </c>
      <c r="H36" s="12"/>
      <c r="I36" s="22"/>
      <c r="J36" s="12"/>
      <c r="K36" s="12" t="s">
        <v>4</v>
      </c>
      <c r="L36" s="12" t="s">
        <v>24</v>
      </c>
      <c r="M36" s="12" t="s">
        <v>16</v>
      </c>
      <c r="N36" s="18">
        <f ca="1">+IF(Tabla22[[#This Row],[DÍAS PENDIENTES DE EJECUCIÓN]]&lt;=0,1,($Q$1-Tabla22[[#This Row],[FECHA ACTA DE INICIO]])/(Tabla22[[#This Row],[FECHA DE TERMINACIÓN  DEL CONTRATO ]]-Tabla22[[#This Row],[FECHA ACTA DE INICIO]]))</f>
        <v>1</v>
      </c>
      <c r="O36" s="7">
        <v>16349097</v>
      </c>
      <c r="P36" s="5">
        <v>44929</v>
      </c>
      <c r="Q36" s="12" t="s">
        <v>342</v>
      </c>
      <c r="R36" s="6">
        <f ca="1">+IF(Tabla22[[#This Row],[ESTADO ACTUAL DEL CONTRATO ]]="LIQUIDADO","OK",Tabla22[[#This Row],[FECHA DE TERMINACIÓN  DEL CONTRATO ]]-$Q$1)</f>
        <v>-236</v>
      </c>
      <c r="S36" s="5">
        <v>45018</v>
      </c>
      <c r="T36" s="12"/>
      <c r="U36" s="13" t="s">
        <v>90</v>
      </c>
      <c r="V36" s="13" t="s">
        <v>90</v>
      </c>
      <c r="W36" s="13" t="s">
        <v>90</v>
      </c>
      <c r="X36" s="12" t="s">
        <v>360</v>
      </c>
      <c r="Y36" s="12" t="s">
        <v>17</v>
      </c>
      <c r="Z36" s="12" t="s">
        <v>92</v>
      </c>
      <c r="AA36" s="13" t="s">
        <v>90</v>
      </c>
      <c r="AB36" s="12"/>
      <c r="AC36" s="12"/>
      <c r="AD36" s="12"/>
      <c r="AE36" s="12"/>
      <c r="AF36" s="13" t="s">
        <v>90</v>
      </c>
      <c r="AG36" s="14" t="s">
        <v>371</v>
      </c>
      <c r="AH36" s="13" t="s">
        <v>90</v>
      </c>
      <c r="AI36" s="4">
        <v>44929</v>
      </c>
      <c r="AJ36" s="13" t="s">
        <v>90</v>
      </c>
      <c r="AK36" s="4">
        <f>+Tabla22[[#This Row],[FECHA DE TERMINACIÓN  DEL CONTRATO ]]+120</f>
        <v>45138</v>
      </c>
      <c r="AL36" s="4">
        <f>+Tabla22[[#This Row],[OPORTUNIDAD PARA LIQUIDADAR BILATERALMENTE]]+60</f>
        <v>45198</v>
      </c>
      <c r="AM36" s="4">
        <f>+Tabla22[[#This Row],[OPORTUNIDAD PARA LIQUIDAR UNILATERALMENTE]]+720</f>
        <v>45918</v>
      </c>
      <c r="AN36" s="12" t="s">
        <v>90</v>
      </c>
    </row>
    <row r="37" spans="1:40" ht="29" x14ac:dyDescent="0.35">
      <c r="A37" s="12" t="s">
        <v>81</v>
      </c>
      <c r="B37" s="12" t="s">
        <v>334</v>
      </c>
      <c r="C37" s="5">
        <v>44929</v>
      </c>
      <c r="D37" s="12" t="s">
        <v>157</v>
      </c>
      <c r="E37" s="6">
        <v>71783637</v>
      </c>
      <c r="F37" s="12" t="s">
        <v>312</v>
      </c>
      <c r="G37" s="12" t="s">
        <v>283</v>
      </c>
      <c r="H37" s="12"/>
      <c r="I37" s="22"/>
      <c r="J37" s="12"/>
      <c r="K37" s="12" t="s">
        <v>4</v>
      </c>
      <c r="L37" s="12" t="s">
        <v>24</v>
      </c>
      <c r="M37" s="12" t="s">
        <v>16</v>
      </c>
      <c r="N37" s="18">
        <f ca="1">+IF(Tabla22[[#This Row],[DÍAS PENDIENTES DE EJECUCIÓN]]&lt;=0,1,($Q$1-Tabla22[[#This Row],[FECHA ACTA DE INICIO]])/(Tabla22[[#This Row],[FECHA DE TERMINACIÓN  DEL CONTRATO ]]-Tabla22[[#This Row],[FECHA ACTA DE INICIO]]))</f>
        <v>1</v>
      </c>
      <c r="O37" s="7">
        <v>22500000</v>
      </c>
      <c r="P37" s="5">
        <v>44929</v>
      </c>
      <c r="Q37" s="12" t="s">
        <v>342</v>
      </c>
      <c r="R37" s="6">
        <f ca="1">+IF(Tabla22[[#This Row],[ESTADO ACTUAL DEL CONTRATO ]]="LIQUIDADO","OK",Tabla22[[#This Row],[FECHA DE TERMINACIÓN  DEL CONTRATO ]]-$Q$1)</f>
        <v>-236</v>
      </c>
      <c r="S37" s="5">
        <v>45018</v>
      </c>
      <c r="T37" s="12"/>
      <c r="U37" s="13" t="s">
        <v>90</v>
      </c>
      <c r="V37" s="13" t="s">
        <v>90</v>
      </c>
      <c r="W37" s="13" t="s">
        <v>90</v>
      </c>
      <c r="X37" s="12" t="s">
        <v>360</v>
      </c>
      <c r="Y37" s="12" t="s">
        <v>40</v>
      </c>
      <c r="Z37" s="12" t="s">
        <v>92</v>
      </c>
      <c r="AA37" s="13" t="s">
        <v>90</v>
      </c>
      <c r="AB37" s="12"/>
      <c r="AC37" s="12"/>
      <c r="AD37" s="12"/>
      <c r="AE37" s="12"/>
      <c r="AF37" s="13" t="s">
        <v>90</v>
      </c>
      <c r="AG37" s="14" t="s">
        <v>372</v>
      </c>
      <c r="AH37" s="13" t="s">
        <v>90</v>
      </c>
      <c r="AI37" s="4">
        <v>44929</v>
      </c>
      <c r="AJ37" s="13" t="s">
        <v>90</v>
      </c>
      <c r="AK37" s="4">
        <f>+Tabla22[[#This Row],[FECHA DE TERMINACIÓN  DEL CONTRATO ]]+120</f>
        <v>45138</v>
      </c>
      <c r="AL37" s="4">
        <f>+Tabla22[[#This Row],[OPORTUNIDAD PARA LIQUIDADAR BILATERALMENTE]]+60</f>
        <v>45198</v>
      </c>
      <c r="AM37" s="4">
        <f>+Tabla22[[#This Row],[OPORTUNIDAD PARA LIQUIDAR UNILATERALMENTE]]+720</f>
        <v>45918</v>
      </c>
      <c r="AN37" s="12" t="s">
        <v>90</v>
      </c>
    </row>
    <row r="38" spans="1:40" ht="29" x14ac:dyDescent="0.35">
      <c r="A38" s="12" t="s">
        <v>81</v>
      </c>
      <c r="B38" s="12" t="s">
        <v>335</v>
      </c>
      <c r="C38" s="5">
        <v>44929</v>
      </c>
      <c r="D38" s="12" t="s">
        <v>296</v>
      </c>
      <c r="E38" s="6">
        <v>1128283941</v>
      </c>
      <c r="F38" s="12" t="s">
        <v>313</v>
      </c>
      <c r="G38" s="12" t="s">
        <v>284</v>
      </c>
      <c r="H38" s="12"/>
      <c r="I38" s="22"/>
      <c r="J38" s="12"/>
      <c r="K38" s="12" t="s">
        <v>4</v>
      </c>
      <c r="L38" s="12" t="s">
        <v>24</v>
      </c>
      <c r="M38" s="12" t="s">
        <v>16</v>
      </c>
      <c r="N38" s="18">
        <f ca="1">+IF(Tabla22[[#This Row],[DÍAS PENDIENTES DE EJECUCIÓN]]&lt;=0,1,($Q$1-Tabla22[[#This Row],[FECHA ACTA DE INICIO]])/(Tabla22[[#This Row],[FECHA DE TERMINACIÓN  DEL CONTRATO ]]-Tabla22[[#This Row],[FECHA ACTA DE INICIO]]))</f>
        <v>1</v>
      </c>
      <c r="O38" s="7">
        <v>9564681</v>
      </c>
      <c r="P38" s="5">
        <v>44929</v>
      </c>
      <c r="Q38" s="12" t="s">
        <v>342</v>
      </c>
      <c r="R38" s="6">
        <f ca="1">+IF(Tabla22[[#This Row],[ESTADO ACTUAL DEL CONTRATO ]]="LIQUIDADO","OK",Tabla22[[#This Row],[FECHA DE TERMINACIÓN  DEL CONTRATO ]]-$Q$1)</f>
        <v>-236</v>
      </c>
      <c r="S38" s="5">
        <v>45018</v>
      </c>
      <c r="T38" s="12"/>
      <c r="U38" s="13" t="s">
        <v>90</v>
      </c>
      <c r="V38" s="13" t="s">
        <v>90</v>
      </c>
      <c r="W38" s="13" t="s">
        <v>90</v>
      </c>
      <c r="X38" s="12" t="s">
        <v>99</v>
      </c>
      <c r="Y38" s="12" t="s">
        <v>33</v>
      </c>
      <c r="Z38" s="12" t="s">
        <v>92</v>
      </c>
      <c r="AA38" s="12" t="s">
        <v>125</v>
      </c>
      <c r="AB38" s="12"/>
      <c r="AC38" s="12"/>
      <c r="AD38" s="12"/>
      <c r="AE38" s="12"/>
      <c r="AF38" s="13" t="s">
        <v>90</v>
      </c>
      <c r="AG38" s="14" t="s">
        <v>373</v>
      </c>
      <c r="AH38" s="13" t="s">
        <v>90</v>
      </c>
      <c r="AI38" s="4">
        <v>44929</v>
      </c>
      <c r="AJ38" s="13" t="s">
        <v>90</v>
      </c>
      <c r="AK38" s="4">
        <f>+Tabla22[[#This Row],[FECHA DE TERMINACIÓN  DEL CONTRATO ]]+120</f>
        <v>45138</v>
      </c>
      <c r="AL38" s="4">
        <f>+Tabla22[[#This Row],[OPORTUNIDAD PARA LIQUIDADAR BILATERALMENTE]]+60</f>
        <v>45198</v>
      </c>
      <c r="AM38" s="4">
        <f>+Tabla22[[#This Row],[OPORTUNIDAD PARA LIQUIDAR UNILATERALMENTE]]+720</f>
        <v>45918</v>
      </c>
      <c r="AN38" s="12" t="s">
        <v>90</v>
      </c>
    </row>
    <row r="39" spans="1:40" ht="29" x14ac:dyDescent="0.35">
      <c r="A39" s="12" t="s">
        <v>81</v>
      </c>
      <c r="B39" s="12" t="s">
        <v>336</v>
      </c>
      <c r="C39" s="5">
        <v>44929</v>
      </c>
      <c r="D39" s="12" t="s">
        <v>156</v>
      </c>
      <c r="E39" s="6">
        <v>1020461199</v>
      </c>
      <c r="F39" s="12" t="s">
        <v>314</v>
      </c>
      <c r="G39" s="12" t="s">
        <v>285</v>
      </c>
      <c r="H39" s="12"/>
      <c r="I39" s="22"/>
      <c r="J39" s="12"/>
      <c r="K39" s="12" t="s">
        <v>4</v>
      </c>
      <c r="L39" s="12" t="s">
        <v>24</v>
      </c>
      <c r="M39" s="12" t="s">
        <v>16</v>
      </c>
      <c r="N39" s="18">
        <f ca="1">+IF(Tabla22[[#This Row],[DÍAS PENDIENTES DE EJECUCIÓN]]&lt;=0,1,($Q$1-Tabla22[[#This Row],[FECHA ACTA DE INICIO]])/(Tabla22[[#This Row],[FECHA DE TERMINACIÓN  DEL CONTRATO ]]-Tabla22[[#This Row],[FECHA ACTA DE INICIO]]))</f>
        <v>1</v>
      </c>
      <c r="O39" s="7">
        <v>9564681</v>
      </c>
      <c r="P39" s="5">
        <v>44929</v>
      </c>
      <c r="Q39" s="12" t="s">
        <v>342</v>
      </c>
      <c r="R39" s="6">
        <f ca="1">+IF(Tabla22[[#This Row],[ESTADO ACTUAL DEL CONTRATO ]]="LIQUIDADO","OK",Tabla22[[#This Row],[FECHA DE TERMINACIÓN  DEL CONTRATO ]]-$Q$1)</f>
        <v>-236</v>
      </c>
      <c r="S39" s="5">
        <v>45018</v>
      </c>
      <c r="T39" s="12"/>
      <c r="U39" s="13" t="s">
        <v>90</v>
      </c>
      <c r="V39" s="13" t="s">
        <v>90</v>
      </c>
      <c r="W39" s="13" t="s">
        <v>90</v>
      </c>
      <c r="X39" s="12" t="s">
        <v>360</v>
      </c>
      <c r="Y39" s="12" t="s">
        <v>25</v>
      </c>
      <c r="Z39" s="12" t="s">
        <v>92</v>
      </c>
      <c r="AA39" s="12" t="s">
        <v>374</v>
      </c>
      <c r="AB39" s="12"/>
      <c r="AC39" s="12"/>
      <c r="AD39" s="12"/>
      <c r="AE39" s="12"/>
      <c r="AF39" s="13" t="s">
        <v>90</v>
      </c>
      <c r="AG39" s="14" t="s">
        <v>375</v>
      </c>
      <c r="AH39" s="13" t="s">
        <v>90</v>
      </c>
      <c r="AI39" s="4">
        <v>44929</v>
      </c>
      <c r="AJ39" s="13" t="s">
        <v>90</v>
      </c>
      <c r="AK39" s="4">
        <f>+Tabla22[[#This Row],[FECHA DE TERMINACIÓN  DEL CONTRATO ]]+120</f>
        <v>45138</v>
      </c>
      <c r="AL39" s="4">
        <f>+Tabla22[[#This Row],[OPORTUNIDAD PARA LIQUIDADAR BILATERALMENTE]]+60</f>
        <v>45198</v>
      </c>
      <c r="AM39" s="4">
        <f>+Tabla22[[#This Row],[OPORTUNIDAD PARA LIQUIDAR UNILATERALMENTE]]+720</f>
        <v>45918</v>
      </c>
      <c r="AN39" s="12" t="s">
        <v>90</v>
      </c>
    </row>
    <row r="40" spans="1:40" ht="29" x14ac:dyDescent="0.35">
      <c r="A40" s="12" t="s">
        <v>81</v>
      </c>
      <c r="B40" s="12" t="s">
        <v>337</v>
      </c>
      <c r="C40" s="5">
        <v>44929</v>
      </c>
      <c r="D40" s="12" t="s">
        <v>297</v>
      </c>
      <c r="E40" s="6">
        <v>1069925474</v>
      </c>
      <c r="F40" s="12" t="s">
        <v>315</v>
      </c>
      <c r="G40" s="12" t="s">
        <v>286</v>
      </c>
      <c r="H40" s="12"/>
      <c r="I40" s="22"/>
      <c r="J40" s="12"/>
      <c r="K40" s="12" t="s">
        <v>4</v>
      </c>
      <c r="L40" s="12" t="s">
        <v>24</v>
      </c>
      <c r="M40" s="12" t="s">
        <v>16</v>
      </c>
      <c r="N40" s="18">
        <f ca="1">+IF(Tabla22[[#This Row],[DÍAS PENDIENTES DE EJECUCIÓN]]&lt;=0,1,($Q$1-Tabla22[[#This Row],[FECHA ACTA DE INICIO]])/(Tabla22[[#This Row],[FECHA DE TERMINACIÓN  DEL CONTRATO ]]-Tabla22[[#This Row],[FECHA ACTA DE INICIO]]))</f>
        <v>1</v>
      </c>
      <c r="O40" s="7">
        <v>14399475</v>
      </c>
      <c r="P40" s="5">
        <v>44929</v>
      </c>
      <c r="Q40" s="12" t="s">
        <v>342</v>
      </c>
      <c r="R40" s="6">
        <f ca="1">+IF(Tabla22[[#This Row],[ESTADO ACTUAL DEL CONTRATO ]]="LIQUIDADO","OK",Tabla22[[#This Row],[FECHA DE TERMINACIÓN  DEL CONTRATO ]]-$Q$1)</f>
        <v>-236</v>
      </c>
      <c r="S40" s="5">
        <v>45018</v>
      </c>
      <c r="T40" s="12"/>
      <c r="U40" s="13" t="s">
        <v>90</v>
      </c>
      <c r="V40" s="13" t="s">
        <v>90</v>
      </c>
      <c r="W40" s="13" t="s">
        <v>90</v>
      </c>
      <c r="X40" s="12" t="s">
        <v>99</v>
      </c>
      <c r="Y40" s="12" t="s">
        <v>34</v>
      </c>
      <c r="Z40" s="12" t="s">
        <v>92</v>
      </c>
      <c r="AA40" s="12" t="s">
        <v>159</v>
      </c>
      <c r="AB40" s="12"/>
      <c r="AC40" s="12"/>
      <c r="AD40" s="12"/>
      <c r="AE40" s="12"/>
      <c r="AF40" s="13" t="s">
        <v>90</v>
      </c>
      <c r="AG40" s="14" t="s">
        <v>376</v>
      </c>
      <c r="AH40" s="13" t="s">
        <v>90</v>
      </c>
      <c r="AI40" s="4">
        <v>44929</v>
      </c>
      <c r="AJ40" s="13" t="s">
        <v>90</v>
      </c>
      <c r="AK40" s="4">
        <f>+Tabla22[[#This Row],[FECHA DE TERMINACIÓN  DEL CONTRATO ]]+120</f>
        <v>45138</v>
      </c>
      <c r="AL40" s="4">
        <f>+Tabla22[[#This Row],[OPORTUNIDAD PARA LIQUIDADAR BILATERALMENTE]]+60</f>
        <v>45198</v>
      </c>
      <c r="AM40" s="4">
        <f>+Tabla22[[#This Row],[OPORTUNIDAD PARA LIQUIDAR UNILATERALMENTE]]+720</f>
        <v>45918</v>
      </c>
      <c r="AN40" s="12" t="s">
        <v>90</v>
      </c>
    </row>
    <row r="41" spans="1:40" ht="29" x14ac:dyDescent="0.35">
      <c r="A41" s="12" t="s">
        <v>81</v>
      </c>
      <c r="B41" s="12" t="s">
        <v>338</v>
      </c>
      <c r="C41" s="5">
        <v>44929</v>
      </c>
      <c r="D41" s="12" t="s">
        <v>231</v>
      </c>
      <c r="E41" s="6">
        <v>1128454913</v>
      </c>
      <c r="F41" s="12" t="s">
        <v>316</v>
      </c>
      <c r="G41" s="12" t="s">
        <v>287</v>
      </c>
      <c r="H41" s="12"/>
      <c r="I41" s="22"/>
      <c r="J41" s="12"/>
      <c r="K41" s="12" t="s">
        <v>4</v>
      </c>
      <c r="L41" s="12" t="s">
        <v>24</v>
      </c>
      <c r="M41" s="12" t="s">
        <v>16</v>
      </c>
      <c r="N41" s="18">
        <f ca="1">+IF(Tabla22[[#This Row],[DÍAS PENDIENTES DE EJECUCIÓN]]&lt;=0,1,($Q$1-Tabla22[[#This Row],[FECHA ACTA DE INICIO]])/(Tabla22[[#This Row],[FECHA DE TERMINACIÓN  DEL CONTRATO ]]-Tabla22[[#This Row],[FECHA ACTA DE INICIO]]))</f>
        <v>1</v>
      </c>
      <c r="O41" s="7">
        <v>12964203</v>
      </c>
      <c r="P41" s="5">
        <v>44929</v>
      </c>
      <c r="Q41" s="12" t="s">
        <v>342</v>
      </c>
      <c r="R41" s="6">
        <f ca="1">+IF(Tabla22[[#This Row],[ESTADO ACTUAL DEL CONTRATO ]]="LIQUIDADO","OK",Tabla22[[#This Row],[FECHA DE TERMINACIÓN  DEL CONTRATO ]]-$Q$1)</f>
        <v>-236</v>
      </c>
      <c r="S41" s="5">
        <v>45018</v>
      </c>
      <c r="T41" s="12"/>
      <c r="U41" s="13" t="s">
        <v>90</v>
      </c>
      <c r="V41" s="13" t="s">
        <v>90</v>
      </c>
      <c r="W41" s="13" t="s">
        <v>90</v>
      </c>
      <c r="X41" s="12" t="s">
        <v>360</v>
      </c>
      <c r="Y41" s="12" t="s">
        <v>35</v>
      </c>
      <c r="Z41" s="12" t="s">
        <v>92</v>
      </c>
      <c r="AA41" s="13" t="s">
        <v>90</v>
      </c>
      <c r="AB41" s="12"/>
      <c r="AC41" s="12"/>
      <c r="AD41" s="12"/>
      <c r="AE41" s="12"/>
      <c r="AF41" s="13" t="s">
        <v>90</v>
      </c>
      <c r="AG41" s="14" t="s">
        <v>377</v>
      </c>
      <c r="AH41" s="13" t="s">
        <v>90</v>
      </c>
      <c r="AI41" s="4">
        <v>44929</v>
      </c>
      <c r="AJ41" s="13" t="s">
        <v>90</v>
      </c>
      <c r="AK41" s="4">
        <f>+Tabla22[[#This Row],[FECHA DE TERMINACIÓN  DEL CONTRATO ]]+120</f>
        <v>45138</v>
      </c>
      <c r="AL41" s="4">
        <f>+Tabla22[[#This Row],[OPORTUNIDAD PARA LIQUIDADAR BILATERALMENTE]]+60</f>
        <v>45198</v>
      </c>
      <c r="AM41" s="4">
        <f>+Tabla22[[#This Row],[OPORTUNIDAD PARA LIQUIDAR UNILATERALMENTE]]+720</f>
        <v>45918</v>
      </c>
      <c r="AN41" s="12" t="s">
        <v>90</v>
      </c>
    </row>
    <row r="42" spans="1:40" ht="29" x14ac:dyDescent="0.35">
      <c r="A42" s="12" t="s">
        <v>81</v>
      </c>
      <c r="B42" s="12" t="s">
        <v>339</v>
      </c>
      <c r="C42" s="5">
        <v>44929</v>
      </c>
      <c r="D42" s="12" t="s">
        <v>202</v>
      </c>
      <c r="E42" s="6">
        <v>1152444171</v>
      </c>
      <c r="F42" s="12" t="s">
        <v>317</v>
      </c>
      <c r="G42" s="12" t="s">
        <v>288</v>
      </c>
      <c r="H42" s="12"/>
      <c r="I42" s="22"/>
      <c r="J42" s="12"/>
      <c r="K42" s="12" t="s">
        <v>4</v>
      </c>
      <c r="L42" s="12" t="s">
        <v>24</v>
      </c>
      <c r="M42" s="12" t="s">
        <v>16</v>
      </c>
      <c r="N42" s="18">
        <f ca="1">+IF(Tabla22[[#This Row],[DÍAS PENDIENTES DE EJECUCIÓN]]&lt;=0,1,($Q$1-Tabla22[[#This Row],[FECHA ACTA DE INICIO]])/(Tabla22[[#This Row],[FECHA DE TERMINACIÓN  DEL CONTRATO ]]-Tabla22[[#This Row],[FECHA ACTA DE INICIO]]))</f>
        <v>1</v>
      </c>
      <c r="O42" s="7">
        <v>11464428</v>
      </c>
      <c r="P42" s="5">
        <v>44929</v>
      </c>
      <c r="Q42" s="12" t="s">
        <v>342</v>
      </c>
      <c r="R42" s="6">
        <f ca="1">+IF(Tabla22[[#This Row],[ESTADO ACTUAL DEL CONTRATO ]]="LIQUIDADO","OK",Tabla22[[#This Row],[FECHA DE TERMINACIÓN  DEL CONTRATO ]]-$Q$1)</f>
        <v>-236</v>
      </c>
      <c r="S42" s="5">
        <v>45018</v>
      </c>
      <c r="T42" s="12"/>
      <c r="U42" s="13" t="s">
        <v>90</v>
      </c>
      <c r="V42" s="13" t="s">
        <v>90</v>
      </c>
      <c r="W42" s="13" t="s">
        <v>90</v>
      </c>
      <c r="X42" s="12" t="s">
        <v>360</v>
      </c>
      <c r="Y42" s="12" t="s">
        <v>7</v>
      </c>
      <c r="Z42" s="12" t="s">
        <v>92</v>
      </c>
      <c r="AA42" s="12" t="s">
        <v>348</v>
      </c>
      <c r="AB42" s="12"/>
      <c r="AC42" s="12"/>
      <c r="AD42" s="12"/>
      <c r="AE42" s="12"/>
      <c r="AF42" s="13" t="s">
        <v>90</v>
      </c>
      <c r="AG42" s="14" t="s">
        <v>378</v>
      </c>
      <c r="AH42" s="13" t="s">
        <v>90</v>
      </c>
      <c r="AI42" s="4">
        <v>44929</v>
      </c>
      <c r="AJ42" s="13" t="s">
        <v>90</v>
      </c>
      <c r="AK42" s="4">
        <f>+Tabla22[[#This Row],[FECHA DE TERMINACIÓN  DEL CONTRATO ]]+120</f>
        <v>45138</v>
      </c>
      <c r="AL42" s="4">
        <f>+Tabla22[[#This Row],[OPORTUNIDAD PARA LIQUIDADAR BILATERALMENTE]]+60</f>
        <v>45198</v>
      </c>
      <c r="AM42" s="4">
        <f>+Tabla22[[#This Row],[OPORTUNIDAD PARA LIQUIDAR UNILATERALMENTE]]+720</f>
        <v>45918</v>
      </c>
      <c r="AN42" s="12" t="s">
        <v>90</v>
      </c>
    </row>
    <row r="43" spans="1:40" ht="29" x14ac:dyDescent="0.35">
      <c r="A43" s="12" t="s">
        <v>81</v>
      </c>
      <c r="B43" s="12" t="s">
        <v>340</v>
      </c>
      <c r="C43" s="5">
        <v>44930</v>
      </c>
      <c r="D43" s="12" t="s">
        <v>188</v>
      </c>
      <c r="E43" s="6">
        <v>1017182029</v>
      </c>
      <c r="F43" s="12" t="s">
        <v>318</v>
      </c>
      <c r="G43" s="12" t="s">
        <v>289</v>
      </c>
      <c r="H43" s="12"/>
      <c r="I43" s="22"/>
      <c r="J43" s="12"/>
      <c r="K43" s="12" t="s">
        <v>4</v>
      </c>
      <c r="L43" s="12" t="s">
        <v>24</v>
      </c>
      <c r="M43" s="12" t="s">
        <v>16</v>
      </c>
      <c r="N43" s="18">
        <f ca="1">+IF(Tabla22[[#This Row],[DÍAS PENDIENTES DE EJECUCIÓN]]&lt;=0,1,($Q$1-Tabla22[[#This Row],[FECHA ACTA DE INICIO]])/(Tabla22[[#This Row],[FECHA DE TERMINACIÓN  DEL CONTRATO ]]-Tabla22[[#This Row],[FECHA ACTA DE INICIO]]))</f>
        <v>1</v>
      </c>
      <c r="O43" s="7">
        <v>15985783.733333332</v>
      </c>
      <c r="P43" s="5">
        <v>44930</v>
      </c>
      <c r="Q43" s="12" t="s">
        <v>379</v>
      </c>
      <c r="R43" s="6">
        <f ca="1">+IF(Tabla22[[#This Row],[ESTADO ACTUAL DEL CONTRATO ]]="LIQUIDADO","OK",Tabla22[[#This Row],[FECHA DE TERMINACIÓN  DEL CONTRATO ]]-$Q$1)</f>
        <v>-238</v>
      </c>
      <c r="S43" s="5">
        <v>45016</v>
      </c>
      <c r="T43" s="12"/>
      <c r="U43" s="13" t="s">
        <v>90</v>
      </c>
      <c r="V43" s="13" t="s">
        <v>90</v>
      </c>
      <c r="W43" s="13" t="s">
        <v>90</v>
      </c>
      <c r="X43" s="12" t="s">
        <v>360</v>
      </c>
      <c r="Y43" s="12" t="s">
        <v>7</v>
      </c>
      <c r="Z43" s="12" t="s">
        <v>92</v>
      </c>
      <c r="AA43" s="12" t="s">
        <v>348</v>
      </c>
      <c r="AB43" s="12"/>
      <c r="AC43" s="12"/>
      <c r="AD43" s="12"/>
      <c r="AE43" s="12"/>
      <c r="AF43" s="13" t="s">
        <v>90</v>
      </c>
      <c r="AG43" s="14" t="s">
        <v>380</v>
      </c>
      <c r="AH43" s="13" t="s">
        <v>90</v>
      </c>
      <c r="AI43" s="4">
        <v>44930</v>
      </c>
      <c r="AJ43" s="13" t="s">
        <v>90</v>
      </c>
      <c r="AK43" s="4">
        <f>+Tabla22[[#This Row],[FECHA DE TERMINACIÓN  DEL CONTRATO ]]+120</f>
        <v>45136</v>
      </c>
      <c r="AL43" s="4">
        <f>+Tabla22[[#This Row],[OPORTUNIDAD PARA LIQUIDADAR BILATERALMENTE]]+60</f>
        <v>45196</v>
      </c>
      <c r="AM43" s="4">
        <f>+Tabla22[[#This Row],[OPORTUNIDAD PARA LIQUIDAR UNILATERALMENTE]]+720</f>
        <v>45916</v>
      </c>
      <c r="AN43" s="12" t="s">
        <v>90</v>
      </c>
    </row>
    <row r="44" spans="1:40" ht="29" x14ac:dyDescent="0.35">
      <c r="A44" s="12" t="s">
        <v>81</v>
      </c>
      <c r="B44" s="12" t="s">
        <v>341</v>
      </c>
      <c r="C44" s="5">
        <v>44929</v>
      </c>
      <c r="D44" s="12" t="s">
        <v>298</v>
      </c>
      <c r="E44" s="6">
        <v>1146437271</v>
      </c>
      <c r="F44" s="12" t="s">
        <v>319</v>
      </c>
      <c r="G44" s="12" t="s">
        <v>291</v>
      </c>
      <c r="H44" s="12"/>
      <c r="I44" s="22"/>
      <c r="J44" s="12"/>
      <c r="K44" s="12" t="s">
        <v>4</v>
      </c>
      <c r="L44" s="12" t="s">
        <v>24</v>
      </c>
      <c r="M44" s="12" t="s">
        <v>16</v>
      </c>
      <c r="N44" s="18">
        <f ca="1">+IF(Tabla22[[#This Row],[DÍAS PENDIENTES DE EJECUCIÓN]]&lt;=0,1,($Q$1-Tabla22[[#This Row],[FECHA ACTA DE INICIO]])/(Tabla22[[#This Row],[FECHA DE TERMINACIÓN  DEL CONTRATO ]]-Tabla22[[#This Row],[FECHA ACTA DE INICIO]]))</f>
        <v>1</v>
      </c>
      <c r="O44" s="7">
        <v>9564681</v>
      </c>
      <c r="P44" s="5">
        <v>44929</v>
      </c>
      <c r="Q44" s="12" t="s">
        <v>342</v>
      </c>
      <c r="R44" s="6">
        <f ca="1">+IF(Tabla22[[#This Row],[ESTADO ACTUAL DEL CONTRATO ]]="LIQUIDADO","OK",Tabla22[[#This Row],[FECHA DE TERMINACIÓN  DEL CONTRATO ]]-$Q$1)</f>
        <v>-236</v>
      </c>
      <c r="S44" s="5">
        <v>45018</v>
      </c>
      <c r="T44" s="12"/>
      <c r="U44" s="13" t="s">
        <v>90</v>
      </c>
      <c r="V44" s="13" t="s">
        <v>90</v>
      </c>
      <c r="W44" s="13" t="s">
        <v>90</v>
      </c>
      <c r="X44" s="12" t="s">
        <v>99</v>
      </c>
      <c r="Y44" s="12" t="s">
        <v>25</v>
      </c>
      <c r="Z44" s="12" t="s">
        <v>92</v>
      </c>
      <c r="AA44" s="12" t="s">
        <v>374</v>
      </c>
      <c r="AB44" s="12"/>
      <c r="AC44" s="12"/>
      <c r="AD44" s="12"/>
      <c r="AE44" s="12"/>
      <c r="AF44" s="13" t="s">
        <v>90</v>
      </c>
      <c r="AG44" s="14" t="s">
        <v>381</v>
      </c>
      <c r="AH44" s="13" t="s">
        <v>90</v>
      </c>
      <c r="AI44" s="4">
        <v>44929</v>
      </c>
      <c r="AJ44" s="13" t="s">
        <v>90</v>
      </c>
      <c r="AK44" s="4">
        <f>+Tabla22[[#This Row],[FECHA DE TERMINACIÓN  DEL CONTRATO ]]+120</f>
        <v>45138</v>
      </c>
      <c r="AL44" s="4">
        <f>+Tabla22[[#This Row],[OPORTUNIDAD PARA LIQUIDADAR BILATERALMENTE]]+60</f>
        <v>45198</v>
      </c>
      <c r="AM44" s="4">
        <f>+Tabla22[[#This Row],[OPORTUNIDAD PARA LIQUIDAR UNILATERALMENTE]]+720</f>
        <v>45918</v>
      </c>
      <c r="AN44" s="12" t="s">
        <v>90</v>
      </c>
    </row>
    <row r="45" spans="1:40" ht="29" x14ac:dyDescent="0.35">
      <c r="A45" s="12" t="s">
        <v>81</v>
      </c>
      <c r="B45" s="12" t="s">
        <v>347</v>
      </c>
      <c r="C45" s="5">
        <v>44930</v>
      </c>
      <c r="D45" s="12" t="s">
        <v>259</v>
      </c>
      <c r="E45" s="6" t="s">
        <v>260</v>
      </c>
      <c r="F45" s="12" t="s">
        <v>345</v>
      </c>
      <c r="G45" s="12" t="s">
        <v>346</v>
      </c>
      <c r="H45" s="12"/>
      <c r="I45" s="22"/>
      <c r="J45" s="12"/>
      <c r="K45" s="12" t="s">
        <v>4</v>
      </c>
      <c r="L45" s="12" t="s">
        <v>9</v>
      </c>
      <c r="M45" s="12" t="s">
        <v>16</v>
      </c>
      <c r="N45" s="18">
        <f ca="1">+IF(Tabla22[[#This Row],[DÍAS PENDIENTES DE EJECUCIÓN]]&lt;=0,1,($Q$1-Tabla22[[#This Row],[FECHA ACTA DE INICIO]])/(Tabla22[[#This Row],[FECHA DE TERMINACIÓN  DEL CONTRATO ]]-Tabla22[[#This Row],[FECHA ACTA DE INICIO]]))</f>
        <v>1</v>
      </c>
      <c r="O45" s="7">
        <v>116715340</v>
      </c>
      <c r="P45" s="5">
        <v>44930</v>
      </c>
      <c r="Q45" s="12" t="s">
        <v>86</v>
      </c>
      <c r="R45" s="6">
        <f ca="1">+IF(Tabla22[[#This Row],[ESTADO ACTUAL DEL CONTRATO ]]="LIQUIDADO","OK",Tabla22[[#This Row],[FECHA DE TERMINACIÓN  DEL CONTRATO ]]-$Q$1)</f>
        <v>-85</v>
      </c>
      <c r="S45" s="5">
        <v>45169</v>
      </c>
      <c r="T45" s="12"/>
      <c r="U45" s="13" t="s">
        <v>90</v>
      </c>
      <c r="V45" s="13" t="s">
        <v>90</v>
      </c>
      <c r="W45" s="13" t="s">
        <v>90</v>
      </c>
      <c r="X45" s="12" t="s">
        <v>200</v>
      </c>
      <c r="Y45" s="12" t="s">
        <v>37</v>
      </c>
      <c r="Z45" s="12" t="s">
        <v>92</v>
      </c>
      <c r="AA45" s="13" t="s">
        <v>90</v>
      </c>
      <c r="AB45" s="12"/>
      <c r="AC45" s="12"/>
      <c r="AD45" s="12"/>
      <c r="AE45" s="12"/>
      <c r="AF45" s="13" t="s">
        <v>90</v>
      </c>
      <c r="AG45" s="14" t="s">
        <v>382</v>
      </c>
      <c r="AH45" s="13" t="s">
        <v>90</v>
      </c>
      <c r="AI45" s="4">
        <v>44930</v>
      </c>
      <c r="AJ45" s="13" t="s">
        <v>90</v>
      </c>
      <c r="AK45" s="4">
        <f>+Tabla22[[#This Row],[FECHA DE TERMINACIÓN  DEL CONTRATO ]]+120</f>
        <v>45289</v>
      </c>
      <c r="AL45" s="4">
        <f>+Tabla22[[#This Row],[OPORTUNIDAD PARA LIQUIDADAR BILATERALMENTE]]+60</f>
        <v>45349</v>
      </c>
      <c r="AM45" s="4">
        <f>+Tabla22[[#This Row],[OPORTUNIDAD PARA LIQUIDAR UNILATERALMENTE]]+720</f>
        <v>46069</v>
      </c>
      <c r="AN45" s="12" t="s">
        <v>90</v>
      </c>
    </row>
    <row r="46" spans="1:40" ht="29" x14ac:dyDescent="0.35">
      <c r="A46" s="12" t="s">
        <v>81</v>
      </c>
      <c r="B46" s="12" t="s">
        <v>344</v>
      </c>
      <c r="C46" s="5">
        <v>44931</v>
      </c>
      <c r="D46" s="12" t="s">
        <v>348</v>
      </c>
      <c r="E46" s="6">
        <v>43877882</v>
      </c>
      <c r="F46" s="12" t="s">
        <v>383</v>
      </c>
      <c r="G46" s="12" t="s">
        <v>352</v>
      </c>
      <c r="H46" s="12"/>
      <c r="I46" s="22"/>
      <c r="J46" s="12"/>
      <c r="K46" s="12" t="s">
        <v>4</v>
      </c>
      <c r="L46" s="12" t="s">
        <v>24</v>
      </c>
      <c r="M46" s="12" t="s">
        <v>16</v>
      </c>
      <c r="N46" s="18">
        <f ca="1">+IF(Tabla22[[#This Row],[DÍAS PENDIENTES DE EJECUCIÓN]]&lt;=0,1,($Q$1-Tabla22[[#This Row],[FECHA ACTA DE INICIO]])/(Tabla22[[#This Row],[FECHA DE TERMINACIÓN  DEL CONTRATO ]]-Tabla22[[#This Row],[FECHA ACTA DE INICIO]]))</f>
        <v>1</v>
      </c>
      <c r="O46" s="7">
        <v>22000000</v>
      </c>
      <c r="P46" s="5">
        <v>44931</v>
      </c>
      <c r="Q46" s="12" t="s">
        <v>384</v>
      </c>
      <c r="R46" s="6">
        <f ca="1">+IF(Tabla22[[#This Row],[ESTADO ACTUAL DEL CONTRATO ]]="LIQUIDADO","OK",Tabla22[[#This Row],[FECHA DE TERMINACIÓN  DEL CONTRATO ]]-$Q$1)</f>
        <v>-238</v>
      </c>
      <c r="S46" s="5">
        <v>45016</v>
      </c>
      <c r="T46" s="12"/>
      <c r="U46" s="13" t="s">
        <v>90</v>
      </c>
      <c r="V46" s="13" t="s">
        <v>90</v>
      </c>
      <c r="W46" s="13" t="s">
        <v>90</v>
      </c>
      <c r="X46" s="12" t="s">
        <v>200</v>
      </c>
      <c r="Y46" s="12" t="s">
        <v>7</v>
      </c>
      <c r="Z46" s="12" t="s">
        <v>92</v>
      </c>
      <c r="AA46" s="13" t="s">
        <v>90</v>
      </c>
      <c r="AB46" s="12"/>
      <c r="AC46" s="12"/>
      <c r="AD46" s="12"/>
      <c r="AE46" s="12"/>
      <c r="AF46" s="13" t="s">
        <v>90</v>
      </c>
      <c r="AG46" s="14" t="s">
        <v>385</v>
      </c>
      <c r="AH46" s="13" t="s">
        <v>90</v>
      </c>
      <c r="AI46" s="4">
        <v>44931</v>
      </c>
      <c r="AJ46" s="13" t="s">
        <v>90</v>
      </c>
      <c r="AK46" s="4">
        <f>+Tabla22[[#This Row],[FECHA DE TERMINACIÓN  DEL CONTRATO ]]+120</f>
        <v>45136</v>
      </c>
      <c r="AL46" s="4">
        <f>+Tabla22[[#This Row],[OPORTUNIDAD PARA LIQUIDADAR BILATERALMENTE]]+60</f>
        <v>45196</v>
      </c>
      <c r="AM46" s="4">
        <f>+Tabla22[[#This Row],[OPORTUNIDAD PARA LIQUIDAR UNILATERALMENTE]]+720</f>
        <v>45916</v>
      </c>
      <c r="AN46" s="12" t="s">
        <v>90</v>
      </c>
    </row>
    <row r="47" spans="1:40" ht="29" x14ac:dyDescent="0.35">
      <c r="A47" s="12" t="s">
        <v>81</v>
      </c>
      <c r="B47" s="12" t="s">
        <v>349</v>
      </c>
      <c r="C47" s="5">
        <v>44930</v>
      </c>
      <c r="D47" s="12" t="s">
        <v>258</v>
      </c>
      <c r="E47" s="6">
        <v>1037608703</v>
      </c>
      <c r="F47" s="12" t="s">
        <v>386</v>
      </c>
      <c r="G47" s="12" t="s">
        <v>353</v>
      </c>
      <c r="H47" s="12"/>
      <c r="I47" s="22"/>
      <c r="J47" s="12"/>
      <c r="K47" s="12" t="s">
        <v>4</v>
      </c>
      <c r="L47" s="12" t="s">
        <v>24</v>
      </c>
      <c r="M47" s="12" t="s">
        <v>16</v>
      </c>
      <c r="N47" s="18">
        <f ca="1">+IF(Tabla22[[#This Row],[DÍAS PENDIENTES DE EJECUCIÓN]]&lt;=0,1,($Q$1-Tabla22[[#This Row],[FECHA ACTA DE INICIO]])/(Tabla22[[#This Row],[FECHA DE TERMINACIÓN  DEL CONTRATO ]]-Tabla22[[#This Row],[FECHA ACTA DE INICIO]]))</f>
        <v>1</v>
      </c>
      <c r="O47" s="7">
        <v>15985783.733333332</v>
      </c>
      <c r="P47" s="5">
        <v>44930</v>
      </c>
      <c r="Q47" s="12" t="s">
        <v>387</v>
      </c>
      <c r="R47" s="6">
        <f ca="1">+IF(Tabla22[[#This Row],[ESTADO ACTUAL DEL CONTRATO ]]="LIQUIDADO","OK",Tabla22[[#This Row],[FECHA DE TERMINACIÓN  DEL CONTRATO ]]-$Q$1)</f>
        <v>-238</v>
      </c>
      <c r="S47" s="5">
        <v>45016</v>
      </c>
      <c r="T47" s="12"/>
      <c r="U47" s="13" t="s">
        <v>90</v>
      </c>
      <c r="V47" s="13" t="s">
        <v>90</v>
      </c>
      <c r="W47" s="13" t="s">
        <v>90</v>
      </c>
      <c r="X47" s="12" t="s">
        <v>360</v>
      </c>
      <c r="Y47" s="12" t="s">
        <v>7</v>
      </c>
      <c r="Z47" s="12" t="s">
        <v>92</v>
      </c>
      <c r="AA47" s="12" t="s">
        <v>348</v>
      </c>
      <c r="AB47" s="12"/>
      <c r="AC47" s="12"/>
      <c r="AD47" s="12"/>
      <c r="AE47" s="12"/>
      <c r="AF47" s="13" t="s">
        <v>90</v>
      </c>
      <c r="AG47" s="14" t="s">
        <v>388</v>
      </c>
      <c r="AH47" s="13" t="s">
        <v>90</v>
      </c>
      <c r="AI47" s="4">
        <v>44930</v>
      </c>
      <c r="AJ47" s="13" t="s">
        <v>90</v>
      </c>
      <c r="AK47" s="4">
        <f>+Tabla22[[#This Row],[FECHA DE TERMINACIÓN  DEL CONTRATO ]]+120</f>
        <v>45136</v>
      </c>
      <c r="AL47" s="4">
        <f>+Tabla22[[#This Row],[OPORTUNIDAD PARA LIQUIDADAR BILATERALMENTE]]+60</f>
        <v>45196</v>
      </c>
      <c r="AM47" s="4">
        <f>+Tabla22[[#This Row],[OPORTUNIDAD PARA LIQUIDAR UNILATERALMENTE]]+720</f>
        <v>45916</v>
      </c>
      <c r="AN47" s="12" t="s">
        <v>90</v>
      </c>
    </row>
    <row r="48" spans="1:40" ht="29" x14ac:dyDescent="0.35">
      <c r="A48" s="12" t="s">
        <v>81</v>
      </c>
      <c r="B48" s="12" t="s">
        <v>350</v>
      </c>
      <c r="C48" s="5">
        <v>44930</v>
      </c>
      <c r="D48" s="12" t="s">
        <v>167</v>
      </c>
      <c r="E48" s="6">
        <v>1017126920</v>
      </c>
      <c r="F48" s="12" t="s">
        <v>389</v>
      </c>
      <c r="G48" s="12" t="s">
        <v>354</v>
      </c>
      <c r="H48" s="12"/>
      <c r="I48" s="22"/>
      <c r="J48" s="12"/>
      <c r="K48" s="12" t="s">
        <v>4</v>
      </c>
      <c r="L48" s="12" t="s">
        <v>24</v>
      </c>
      <c r="M48" s="12" t="s">
        <v>16</v>
      </c>
      <c r="N48" s="18">
        <f ca="1">+IF(Tabla22[[#This Row],[DÍAS PENDIENTES DE EJECUCIÓN]]&lt;=0,1,($Q$1-Tabla22[[#This Row],[FECHA ACTA DE INICIO]])/(Tabla22[[#This Row],[FECHA DE TERMINACIÓN  DEL CONTRATO ]]-Tabla22[[#This Row],[FECHA ACTA DE INICIO]]))</f>
        <v>1</v>
      </c>
      <c r="O48" s="7">
        <v>15985783.733333332</v>
      </c>
      <c r="P48" s="5">
        <v>44930</v>
      </c>
      <c r="Q48" s="12" t="s">
        <v>390</v>
      </c>
      <c r="R48" s="6">
        <f ca="1">+IF(Tabla22[[#This Row],[ESTADO ACTUAL DEL CONTRATO ]]="LIQUIDADO","OK",Tabla22[[#This Row],[FECHA DE TERMINACIÓN  DEL CONTRATO ]]-$Q$1)</f>
        <v>-238</v>
      </c>
      <c r="S48" s="5">
        <v>45016</v>
      </c>
      <c r="T48" s="12"/>
      <c r="U48" s="13" t="s">
        <v>90</v>
      </c>
      <c r="V48" s="13" t="s">
        <v>90</v>
      </c>
      <c r="W48" s="13" t="s">
        <v>90</v>
      </c>
      <c r="X48" s="12" t="s">
        <v>360</v>
      </c>
      <c r="Y48" s="12" t="s">
        <v>41</v>
      </c>
      <c r="Z48" s="12" t="s">
        <v>92</v>
      </c>
      <c r="AA48" s="13" t="s">
        <v>90</v>
      </c>
      <c r="AB48" s="12"/>
      <c r="AC48" s="12"/>
      <c r="AD48" s="12"/>
      <c r="AE48" s="12"/>
      <c r="AF48" s="13" t="s">
        <v>90</v>
      </c>
      <c r="AG48" s="14" t="s">
        <v>391</v>
      </c>
      <c r="AH48" s="13" t="s">
        <v>90</v>
      </c>
      <c r="AI48" s="4">
        <v>44930</v>
      </c>
      <c r="AJ48" s="13" t="s">
        <v>90</v>
      </c>
      <c r="AK48" s="4">
        <f>+Tabla22[[#This Row],[FECHA DE TERMINACIÓN  DEL CONTRATO ]]+120</f>
        <v>45136</v>
      </c>
      <c r="AL48" s="4">
        <f>+Tabla22[[#This Row],[OPORTUNIDAD PARA LIQUIDADAR BILATERALMENTE]]+60</f>
        <v>45196</v>
      </c>
      <c r="AM48" s="4">
        <f>+Tabla22[[#This Row],[OPORTUNIDAD PARA LIQUIDAR UNILATERALMENTE]]+720</f>
        <v>45916</v>
      </c>
      <c r="AN48" s="12" t="s">
        <v>90</v>
      </c>
    </row>
    <row r="49" spans="1:40" ht="29" x14ac:dyDescent="0.35">
      <c r="A49" s="12" t="s">
        <v>81</v>
      </c>
      <c r="B49" s="12" t="s">
        <v>351</v>
      </c>
      <c r="C49" s="5">
        <v>44930</v>
      </c>
      <c r="D49" s="12" t="s">
        <v>211</v>
      </c>
      <c r="E49" s="6">
        <v>1017199562</v>
      </c>
      <c r="F49" s="12" t="s">
        <v>392</v>
      </c>
      <c r="G49" s="12" t="s">
        <v>290</v>
      </c>
      <c r="H49" s="12"/>
      <c r="I49" s="22"/>
      <c r="J49" s="12"/>
      <c r="K49" s="12" t="s">
        <v>4</v>
      </c>
      <c r="L49" s="12" t="s">
        <v>24</v>
      </c>
      <c r="M49" s="12" t="s">
        <v>16</v>
      </c>
      <c r="N49" s="18">
        <f ca="1">+IF(Tabla22[[#This Row],[DÍAS PENDIENTES DE EJECUCIÓN]]&lt;=0,1,($Q$1-Tabla22[[#This Row],[FECHA ACTA DE INICIO]])/(Tabla22[[#This Row],[FECHA DE TERMINACIÓN  DEL CONTRATO ]]-Tabla22[[#This Row],[FECHA ACTA DE INICIO]]))</f>
        <v>1</v>
      </c>
      <c r="O49" s="7">
        <v>15985783.733333332</v>
      </c>
      <c r="P49" s="5">
        <v>44930</v>
      </c>
      <c r="Q49" s="12" t="s">
        <v>390</v>
      </c>
      <c r="R49" s="6">
        <f ca="1">+IF(Tabla22[[#This Row],[ESTADO ACTUAL DEL CONTRATO ]]="LIQUIDADO","OK",Tabla22[[#This Row],[FECHA DE TERMINACIÓN  DEL CONTRATO ]]-$Q$1)</f>
        <v>-238</v>
      </c>
      <c r="S49" s="5">
        <v>45016</v>
      </c>
      <c r="T49" s="12"/>
      <c r="U49" s="13" t="s">
        <v>90</v>
      </c>
      <c r="V49" s="13" t="s">
        <v>90</v>
      </c>
      <c r="W49" s="13" t="s">
        <v>90</v>
      </c>
      <c r="X49" s="12" t="s">
        <v>360</v>
      </c>
      <c r="Y49" s="12" t="s">
        <v>7</v>
      </c>
      <c r="Z49" s="12" t="s">
        <v>92</v>
      </c>
      <c r="AA49" s="12" t="s">
        <v>348</v>
      </c>
      <c r="AB49" s="12"/>
      <c r="AC49" s="12"/>
      <c r="AD49" s="12"/>
      <c r="AE49" s="12"/>
      <c r="AF49" s="13" t="s">
        <v>90</v>
      </c>
      <c r="AG49" s="14" t="s">
        <v>393</v>
      </c>
      <c r="AH49" s="13" t="s">
        <v>90</v>
      </c>
      <c r="AI49" s="4">
        <v>44930</v>
      </c>
      <c r="AJ49" s="13" t="s">
        <v>90</v>
      </c>
      <c r="AK49" s="4">
        <f>+Tabla22[[#This Row],[FECHA DE TERMINACIÓN  DEL CONTRATO ]]+120</f>
        <v>45136</v>
      </c>
      <c r="AL49" s="4">
        <f>+Tabla22[[#This Row],[OPORTUNIDAD PARA LIQUIDADAR BILATERALMENTE]]+60</f>
        <v>45196</v>
      </c>
      <c r="AM49" s="4">
        <f>+Tabla22[[#This Row],[OPORTUNIDAD PARA LIQUIDAR UNILATERALMENTE]]+720</f>
        <v>45916</v>
      </c>
      <c r="AN49" s="12" t="s">
        <v>90</v>
      </c>
    </row>
    <row r="50" spans="1:40" ht="29" x14ac:dyDescent="0.35">
      <c r="A50" s="12" t="s">
        <v>81</v>
      </c>
      <c r="B50" s="12" t="s">
        <v>394</v>
      </c>
      <c r="C50" s="5">
        <v>44936</v>
      </c>
      <c r="D50" s="12" t="s">
        <v>185</v>
      </c>
      <c r="E50" s="6">
        <v>1152198407</v>
      </c>
      <c r="F50" s="12" t="s">
        <v>400</v>
      </c>
      <c r="G50" s="12" t="s">
        <v>407</v>
      </c>
      <c r="H50" s="12"/>
      <c r="I50" s="22"/>
      <c r="J50" s="12"/>
      <c r="K50" s="12" t="s">
        <v>4</v>
      </c>
      <c r="L50" s="12" t="s">
        <v>24</v>
      </c>
      <c r="M50" s="12" t="s">
        <v>16</v>
      </c>
      <c r="N50" s="18">
        <f ca="1">+IF(Tabla22[[#This Row],[DÍAS PENDIENTES DE EJECUCIÓN]]&lt;=0,1,($Q$1-Tabla22[[#This Row],[FECHA ACTA DE INICIO]])/(Tabla22[[#This Row],[FECHA DE TERMINACIÓN  DEL CONTRATO ]]-Tabla22[[#This Row],[FECHA ACTA DE INICIO]]))</f>
        <v>1</v>
      </c>
      <c r="O50" s="7">
        <v>11811829.4</v>
      </c>
      <c r="P50" s="5">
        <v>44936</v>
      </c>
      <c r="Q50" s="12" t="s">
        <v>413</v>
      </c>
      <c r="R50" s="6">
        <f ca="1">+IF(Tabla22[[#This Row],[ESTADO ACTUAL DEL CONTRATO ]]="LIQUIDADO","OK",Tabla22[[#This Row],[FECHA DE TERMINACIÓN  DEL CONTRATO ]]-$Q$1)</f>
        <v>-238</v>
      </c>
      <c r="S50" s="5">
        <v>45016</v>
      </c>
      <c r="T50" s="12"/>
      <c r="U50" s="13" t="s">
        <v>90</v>
      </c>
      <c r="V50" s="13" t="s">
        <v>90</v>
      </c>
      <c r="W50" s="13" t="s">
        <v>90</v>
      </c>
      <c r="X50" s="12" t="s">
        <v>360</v>
      </c>
      <c r="Y50" s="12" t="s">
        <v>13</v>
      </c>
      <c r="Z50" s="12" t="s">
        <v>92</v>
      </c>
      <c r="AA50" s="12" t="s">
        <v>189</v>
      </c>
      <c r="AB50" s="12"/>
      <c r="AC50" s="12"/>
      <c r="AD50" s="12"/>
      <c r="AE50" s="12"/>
      <c r="AF50" s="13" t="s">
        <v>90</v>
      </c>
      <c r="AG50" s="14" t="s">
        <v>414</v>
      </c>
      <c r="AH50" s="13" t="s">
        <v>90</v>
      </c>
      <c r="AI50" s="4">
        <v>44936</v>
      </c>
      <c r="AJ50" s="13" t="s">
        <v>90</v>
      </c>
      <c r="AK50" s="4">
        <f>+Tabla22[[#This Row],[FECHA DE TERMINACIÓN  DEL CONTRATO ]]+120</f>
        <v>45136</v>
      </c>
      <c r="AL50" s="4">
        <f>+Tabla22[[#This Row],[OPORTUNIDAD PARA LIQUIDADAR BILATERALMENTE]]+60</f>
        <v>45196</v>
      </c>
      <c r="AM50" s="4">
        <f>+Tabla22[[#This Row],[OPORTUNIDAD PARA LIQUIDAR UNILATERALMENTE]]+720</f>
        <v>45916</v>
      </c>
      <c r="AN50" s="12" t="s">
        <v>90</v>
      </c>
    </row>
    <row r="51" spans="1:40" ht="29" x14ac:dyDescent="0.35">
      <c r="A51" s="12" t="s">
        <v>81</v>
      </c>
      <c r="B51" s="12" t="s">
        <v>395</v>
      </c>
      <c r="C51" s="5">
        <v>44936</v>
      </c>
      <c r="D51" s="12" t="s">
        <v>406</v>
      </c>
      <c r="E51" s="6">
        <v>43598197</v>
      </c>
      <c r="F51" s="12" t="s">
        <v>401</v>
      </c>
      <c r="G51" s="12" t="s">
        <v>408</v>
      </c>
      <c r="H51" s="12"/>
      <c r="I51" s="22"/>
      <c r="J51" s="12"/>
      <c r="K51" s="12" t="s">
        <v>4</v>
      </c>
      <c r="L51" s="12" t="s">
        <v>24</v>
      </c>
      <c r="M51" s="12" t="s">
        <v>16</v>
      </c>
      <c r="N51" s="18">
        <f ca="1">+IF(Tabla22[[#This Row],[DÍAS PENDIENTES DE EJECUCIÓN]]&lt;=0,1,($Q$1-Tabla22[[#This Row],[FECHA ACTA DE INICIO]])/(Tabla22[[#This Row],[FECHA DE TERMINACIÓN  DEL CONTRATO ]]-Tabla22[[#This Row],[FECHA ACTA DE INICIO]]))</f>
        <v>1</v>
      </c>
      <c r="O51" s="7">
        <v>11811829.4</v>
      </c>
      <c r="P51" s="5">
        <v>44936</v>
      </c>
      <c r="Q51" s="12" t="s">
        <v>413</v>
      </c>
      <c r="R51" s="6">
        <f ca="1">+IF(Tabla22[[#This Row],[ESTADO ACTUAL DEL CONTRATO ]]="LIQUIDADO","OK",Tabla22[[#This Row],[FECHA DE TERMINACIÓN  DEL CONTRATO ]]-$Q$1)</f>
        <v>-238</v>
      </c>
      <c r="S51" s="5">
        <v>45016</v>
      </c>
      <c r="T51" s="12"/>
      <c r="U51" s="13" t="s">
        <v>90</v>
      </c>
      <c r="V51" s="13" t="s">
        <v>90</v>
      </c>
      <c r="W51" s="13" t="s">
        <v>90</v>
      </c>
      <c r="X51" s="12" t="s">
        <v>360</v>
      </c>
      <c r="Y51" s="12" t="s">
        <v>23</v>
      </c>
      <c r="Z51" s="12" t="s">
        <v>92</v>
      </c>
      <c r="AA51" s="12" t="s">
        <v>144</v>
      </c>
      <c r="AB51" s="12"/>
      <c r="AC51" s="12"/>
      <c r="AD51" s="12"/>
      <c r="AE51" s="12"/>
      <c r="AF51" s="13" t="s">
        <v>90</v>
      </c>
      <c r="AG51" s="14" t="s">
        <v>415</v>
      </c>
      <c r="AH51" s="13" t="s">
        <v>90</v>
      </c>
      <c r="AI51" s="4">
        <v>44936</v>
      </c>
      <c r="AJ51" s="13" t="s">
        <v>90</v>
      </c>
      <c r="AK51" s="4">
        <f>+Tabla22[[#This Row],[FECHA DE TERMINACIÓN  DEL CONTRATO ]]+120</f>
        <v>45136</v>
      </c>
      <c r="AL51" s="4">
        <f>+Tabla22[[#This Row],[OPORTUNIDAD PARA LIQUIDADAR BILATERALMENTE]]+60</f>
        <v>45196</v>
      </c>
      <c r="AM51" s="4">
        <f>+Tabla22[[#This Row],[OPORTUNIDAD PARA LIQUIDAR UNILATERALMENTE]]+720</f>
        <v>45916</v>
      </c>
      <c r="AN51" s="12" t="s">
        <v>90</v>
      </c>
    </row>
    <row r="52" spans="1:40" ht="29" x14ac:dyDescent="0.35">
      <c r="A52" s="12" t="s">
        <v>81</v>
      </c>
      <c r="B52" s="12" t="s">
        <v>396</v>
      </c>
      <c r="C52" s="5">
        <v>44936</v>
      </c>
      <c r="D52" s="12" t="s">
        <v>186</v>
      </c>
      <c r="E52" s="6">
        <v>70114463</v>
      </c>
      <c r="F52" s="12" t="s">
        <v>402</v>
      </c>
      <c r="G52" s="12" t="s">
        <v>409</v>
      </c>
      <c r="H52" s="12"/>
      <c r="I52" s="22"/>
      <c r="J52" s="12"/>
      <c r="K52" s="12" t="s">
        <v>4</v>
      </c>
      <c r="L52" s="12" t="s">
        <v>24</v>
      </c>
      <c r="M52" s="12" t="s">
        <v>16</v>
      </c>
      <c r="N52" s="18">
        <f ca="1">+IF(Tabla22[[#This Row],[DÍAS PENDIENTES DE EJECUCIÓN]]&lt;=0,1,($Q$1-Tabla22[[#This Row],[FECHA ACTA DE INICIO]])/(Tabla22[[#This Row],[FECHA DE TERMINACIÓN  DEL CONTRATO ]]-Tabla22[[#This Row],[FECHA ACTA DE INICIO]]))</f>
        <v>1</v>
      </c>
      <c r="O52" s="7">
        <v>6953649.2000000002</v>
      </c>
      <c r="P52" s="5">
        <v>44936</v>
      </c>
      <c r="Q52" s="12" t="s">
        <v>413</v>
      </c>
      <c r="R52" s="6">
        <f ca="1">+IF(Tabla22[[#This Row],[ESTADO ACTUAL DEL CONTRATO ]]="LIQUIDADO","OK",Tabla22[[#This Row],[FECHA DE TERMINACIÓN  DEL CONTRATO ]]-$Q$1)</f>
        <v>-238</v>
      </c>
      <c r="S52" s="5">
        <v>45016</v>
      </c>
      <c r="T52" s="12"/>
      <c r="U52" s="13" t="s">
        <v>90</v>
      </c>
      <c r="V52" s="13" t="s">
        <v>90</v>
      </c>
      <c r="W52" s="13" t="s">
        <v>90</v>
      </c>
      <c r="X52" s="12" t="s">
        <v>360</v>
      </c>
      <c r="Y52" s="12" t="s">
        <v>25</v>
      </c>
      <c r="Z52" s="12" t="s">
        <v>92</v>
      </c>
      <c r="AA52" s="12" t="s">
        <v>374</v>
      </c>
      <c r="AB52" s="12"/>
      <c r="AC52" s="12"/>
      <c r="AD52" s="12"/>
      <c r="AE52" s="12"/>
      <c r="AF52" s="13" t="s">
        <v>90</v>
      </c>
      <c r="AG52" s="14" t="s">
        <v>416</v>
      </c>
      <c r="AH52" s="13" t="s">
        <v>90</v>
      </c>
      <c r="AI52" s="4">
        <v>44936</v>
      </c>
      <c r="AJ52" s="13" t="s">
        <v>90</v>
      </c>
      <c r="AK52" s="4">
        <f>+Tabla22[[#This Row],[FECHA DE TERMINACIÓN  DEL CONTRATO ]]+120</f>
        <v>45136</v>
      </c>
      <c r="AL52" s="4">
        <f>+Tabla22[[#This Row],[OPORTUNIDAD PARA LIQUIDADAR BILATERALMENTE]]+60</f>
        <v>45196</v>
      </c>
      <c r="AM52" s="4">
        <f>+Tabla22[[#This Row],[OPORTUNIDAD PARA LIQUIDAR UNILATERALMENTE]]+720</f>
        <v>45916</v>
      </c>
      <c r="AN52" s="12" t="s">
        <v>90</v>
      </c>
    </row>
    <row r="53" spans="1:40" ht="29" x14ac:dyDescent="0.35">
      <c r="A53" s="12" t="s">
        <v>81</v>
      </c>
      <c r="B53" s="12" t="s">
        <v>397</v>
      </c>
      <c r="C53" s="5">
        <v>44936</v>
      </c>
      <c r="D53" s="12" t="s">
        <v>125</v>
      </c>
      <c r="E53" s="6">
        <v>1128406377</v>
      </c>
      <c r="F53" s="12" t="s">
        <v>403</v>
      </c>
      <c r="G53" s="12" t="s">
        <v>410</v>
      </c>
      <c r="H53" s="12"/>
      <c r="I53" s="22"/>
      <c r="J53" s="12"/>
      <c r="K53" s="12" t="s">
        <v>4</v>
      </c>
      <c r="L53" s="12" t="s">
        <v>24</v>
      </c>
      <c r="M53" s="12" t="s">
        <v>16</v>
      </c>
      <c r="N53" s="18">
        <f ca="1">+IF(Tabla22[[#This Row],[DÍAS PENDIENTES DE EJECUCIÓN]]&lt;=0,1,($Q$1-Tabla22[[#This Row],[FECHA ACTA DE INICIO]])/(Tabla22[[#This Row],[FECHA DE TERMINACIÓN  DEL CONTRATO ]]-Tabla22[[#This Row],[FECHA ACTA DE INICIO]]))</f>
        <v>1</v>
      </c>
      <c r="O53" s="7">
        <v>18269837.800000001</v>
      </c>
      <c r="P53" s="5">
        <v>44936</v>
      </c>
      <c r="Q53" s="12" t="s">
        <v>413</v>
      </c>
      <c r="R53" s="6">
        <f ca="1">+IF(Tabla22[[#This Row],[ESTADO ACTUAL DEL CONTRATO ]]="LIQUIDADO","OK",Tabla22[[#This Row],[FECHA DE TERMINACIÓN  DEL CONTRATO ]]-$Q$1)</f>
        <v>-238</v>
      </c>
      <c r="S53" s="5">
        <v>45016</v>
      </c>
      <c r="T53" s="12"/>
      <c r="U53" s="13" t="s">
        <v>90</v>
      </c>
      <c r="V53" s="13" t="s">
        <v>90</v>
      </c>
      <c r="W53" s="13" t="s">
        <v>90</v>
      </c>
      <c r="X53" s="12" t="s">
        <v>360</v>
      </c>
      <c r="Y53" s="12" t="s">
        <v>33</v>
      </c>
      <c r="Z53" s="12" t="s">
        <v>92</v>
      </c>
      <c r="AA53" s="13" t="s">
        <v>90</v>
      </c>
      <c r="AB53" s="12"/>
      <c r="AC53" s="12"/>
      <c r="AD53" s="12"/>
      <c r="AE53" s="12"/>
      <c r="AF53" s="13" t="s">
        <v>90</v>
      </c>
      <c r="AG53" s="14" t="s">
        <v>417</v>
      </c>
      <c r="AH53" s="13" t="s">
        <v>90</v>
      </c>
      <c r="AI53" s="4">
        <v>44936</v>
      </c>
      <c r="AJ53" s="13" t="s">
        <v>90</v>
      </c>
      <c r="AK53" s="4">
        <f>+Tabla22[[#This Row],[FECHA DE TERMINACIÓN  DEL CONTRATO ]]+120</f>
        <v>45136</v>
      </c>
      <c r="AL53" s="4">
        <f>+Tabla22[[#This Row],[OPORTUNIDAD PARA LIQUIDADAR BILATERALMENTE]]+60</f>
        <v>45196</v>
      </c>
      <c r="AM53" s="4">
        <f>+Tabla22[[#This Row],[OPORTUNIDAD PARA LIQUIDAR UNILATERALMENTE]]+720</f>
        <v>45916</v>
      </c>
      <c r="AN53" s="12" t="s">
        <v>90</v>
      </c>
    </row>
    <row r="54" spans="1:40" ht="29" x14ac:dyDescent="0.35">
      <c r="A54" s="12" t="s">
        <v>81</v>
      </c>
      <c r="B54" s="12" t="s">
        <v>398</v>
      </c>
      <c r="C54" s="5">
        <v>44936</v>
      </c>
      <c r="D54" s="12" t="s">
        <v>201</v>
      </c>
      <c r="E54" s="6">
        <v>32258138</v>
      </c>
      <c r="F54" s="12" t="s">
        <v>404</v>
      </c>
      <c r="G54" s="12" t="s">
        <v>411</v>
      </c>
      <c r="H54" s="12"/>
      <c r="I54" s="22"/>
      <c r="J54" s="12"/>
      <c r="K54" s="12" t="s">
        <v>4</v>
      </c>
      <c r="L54" s="12" t="s">
        <v>24</v>
      </c>
      <c r="M54" s="12" t="s">
        <v>16</v>
      </c>
      <c r="N54" s="18">
        <f ca="1">+IF(Tabla22[[#This Row],[DÍAS PENDIENTES DE EJECUCIÓN]]&lt;=0,1,($Q$1-Tabla22[[#This Row],[FECHA ACTA DE INICIO]])/(Tabla22[[#This Row],[FECHA DE TERMINACIÓN  DEL CONTRATO ]]-Tabla22[[#This Row],[FECHA ACTA DE INICIO]]))</f>
        <v>1</v>
      </c>
      <c r="O54" s="7">
        <v>14895843.933333334</v>
      </c>
      <c r="P54" s="5">
        <v>44936</v>
      </c>
      <c r="Q54" s="12" t="s">
        <v>413</v>
      </c>
      <c r="R54" s="6">
        <f ca="1">+IF(Tabla22[[#This Row],[ESTADO ACTUAL DEL CONTRATO ]]="LIQUIDADO","OK",Tabla22[[#This Row],[FECHA DE TERMINACIÓN  DEL CONTRATO ]]-$Q$1)</f>
        <v>-238</v>
      </c>
      <c r="S54" s="5">
        <v>45016</v>
      </c>
      <c r="T54" s="12"/>
      <c r="U54" s="13" t="s">
        <v>90</v>
      </c>
      <c r="V54" s="13" t="s">
        <v>90</v>
      </c>
      <c r="W54" s="13" t="s">
        <v>90</v>
      </c>
      <c r="X54" s="12" t="s">
        <v>360</v>
      </c>
      <c r="Y54" s="12" t="s">
        <v>27</v>
      </c>
      <c r="Z54" s="12" t="s">
        <v>92</v>
      </c>
      <c r="AA54" s="12" t="s">
        <v>145</v>
      </c>
      <c r="AB54" s="12"/>
      <c r="AC54" s="12"/>
      <c r="AD54" s="12"/>
      <c r="AE54" s="12"/>
      <c r="AF54" s="13" t="s">
        <v>90</v>
      </c>
      <c r="AG54" s="14" t="s">
        <v>418</v>
      </c>
      <c r="AH54" s="13" t="s">
        <v>90</v>
      </c>
      <c r="AI54" s="4">
        <v>44936</v>
      </c>
      <c r="AJ54" s="13" t="s">
        <v>90</v>
      </c>
      <c r="AK54" s="4">
        <f>+Tabla22[[#This Row],[FECHA DE TERMINACIÓN  DEL CONTRATO ]]+120</f>
        <v>45136</v>
      </c>
      <c r="AL54" s="4">
        <f>+Tabla22[[#This Row],[OPORTUNIDAD PARA LIQUIDADAR BILATERALMENTE]]+60</f>
        <v>45196</v>
      </c>
      <c r="AM54" s="4">
        <f>+Tabla22[[#This Row],[OPORTUNIDAD PARA LIQUIDAR UNILATERALMENTE]]+720</f>
        <v>45916</v>
      </c>
      <c r="AN54" s="12" t="s">
        <v>90</v>
      </c>
    </row>
    <row r="55" spans="1:40" ht="29" x14ac:dyDescent="0.35">
      <c r="A55" s="12" t="s">
        <v>81</v>
      </c>
      <c r="B55" s="12" t="s">
        <v>399</v>
      </c>
      <c r="C55" s="5">
        <v>44936</v>
      </c>
      <c r="D55" s="12" t="s">
        <v>161</v>
      </c>
      <c r="E55" s="6">
        <v>1152209295</v>
      </c>
      <c r="F55" s="12" t="s">
        <v>405</v>
      </c>
      <c r="G55" s="12" t="s">
        <v>412</v>
      </c>
      <c r="H55" s="12"/>
      <c r="I55" s="22"/>
      <c r="J55" s="12"/>
      <c r="K55" s="12" t="s">
        <v>4</v>
      </c>
      <c r="L55" s="12" t="s">
        <v>24</v>
      </c>
      <c r="M55" s="12" t="s">
        <v>16</v>
      </c>
      <c r="N55" s="18">
        <f ca="1">+IF(Tabla22[[#This Row],[DÍAS PENDIENTES DE EJECUCIÓN]]&lt;=0,1,($Q$1-Tabla22[[#This Row],[FECHA ACTA DE INICIO]])/(Tabla22[[#This Row],[FECHA DE TERMINACIÓN  DEL CONTRATO ]]-Tabla22[[#This Row],[FECHA ACTA DE INICIO]]))</f>
        <v>1</v>
      </c>
      <c r="O55" s="7">
        <v>14895843.933333334</v>
      </c>
      <c r="P55" s="5">
        <v>44936</v>
      </c>
      <c r="Q55" s="12" t="s">
        <v>413</v>
      </c>
      <c r="R55" s="6">
        <f ca="1">+IF(Tabla22[[#This Row],[ESTADO ACTUAL DEL CONTRATO ]]="LIQUIDADO","OK",Tabla22[[#This Row],[FECHA DE TERMINACIÓN  DEL CONTRATO ]]-$Q$1)</f>
        <v>-238</v>
      </c>
      <c r="S55" s="5">
        <v>45016</v>
      </c>
      <c r="T55" s="12"/>
      <c r="U55" s="13" t="s">
        <v>90</v>
      </c>
      <c r="V55" s="13" t="s">
        <v>90</v>
      </c>
      <c r="W55" s="13" t="s">
        <v>90</v>
      </c>
      <c r="X55" s="12" t="s">
        <v>99</v>
      </c>
      <c r="Y55" s="12" t="s">
        <v>38</v>
      </c>
      <c r="Z55" s="12" t="s">
        <v>92</v>
      </c>
      <c r="AA55" s="12" t="s">
        <v>145</v>
      </c>
      <c r="AB55" s="12"/>
      <c r="AC55" s="12"/>
      <c r="AD55" s="12"/>
      <c r="AE55" s="12"/>
      <c r="AF55" s="13" t="s">
        <v>90</v>
      </c>
      <c r="AG55" s="14" t="s">
        <v>419</v>
      </c>
      <c r="AH55" s="13" t="s">
        <v>90</v>
      </c>
      <c r="AI55" s="4">
        <v>44936</v>
      </c>
      <c r="AJ55" s="13" t="s">
        <v>90</v>
      </c>
      <c r="AK55" s="4">
        <f>+Tabla22[[#This Row],[FECHA DE TERMINACIÓN  DEL CONTRATO ]]+120</f>
        <v>45136</v>
      </c>
      <c r="AL55" s="4">
        <f>+Tabla22[[#This Row],[OPORTUNIDAD PARA LIQUIDADAR BILATERALMENTE]]+60</f>
        <v>45196</v>
      </c>
      <c r="AM55" s="4">
        <f>+Tabla22[[#This Row],[OPORTUNIDAD PARA LIQUIDAR UNILATERALMENTE]]+720</f>
        <v>45916</v>
      </c>
      <c r="AN55" s="12" t="s">
        <v>90</v>
      </c>
    </row>
    <row r="56" spans="1:40" ht="29" x14ac:dyDescent="0.35">
      <c r="A56" s="12" t="s">
        <v>81</v>
      </c>
      <c r="B56" s="12" t="s">
        <v>420</v>
      </c>
      <c r="C56" s="5">
        <v>44942</v>
      </c>
      <c r="D56" s="12" t="s">
        <v>187</v>
      </c>
      <c r="E56" s="6">
        <v>1214729156</v>
      </c>
      <c r="F56" s="12" t="s">
        <v>436</v>
      </c>
      <c r="G56" s="12" t="s">
        <v>447</v>
      </c>
      <c r="H56" s="12"/>
      <c r="I56" s="22"/>
      <c r="J56" s="12"/>
      <c r="K56" s="12" t="s">
        <v>4</v>
      </c>
      <c r="L56" s="12" t="s">
        <v>24</v>
      </c>
      <c r="M56" s="12" t="s">
        <v>16</v>
      </c>
      <c r="N56" s="18">
        <f ca="1">+IF(Tabla22[[#This Row],[DÍAS PENDIENTES DE EJECUCIÓN]]&lt;=0,1,($Q$1-Tabla22[[#This Row],[FECHA ACTA DE INICIO]])/(Tabla22[[#This Row],[FECHA DE TERMINACIÓN  DEL CONTRATO ]]-Tabla22[[#This Row],[FECHA ACTA DE INICIO]]))</f>
        <v>1</v>
      </c>
      <c r="O56" s="7">
        <v>8076841.7333333334</v>
      </c>
      <c r="P56" s="5">
        <v>44942</v>
      </c>
      <c r="Q56" s="12" t="s">
        <v>459</v>
      </c>
      <c r="R56" s="6">
        <f ca="1">+IF(Tabla22[[#This Row],[ESTADO ACTUAL DEL CONTRATO ]]="LIQUIDADO","OK",Tabla22[[#This Row],[FECHA DE TERMINACIÓN  DEL CONTRATO ]]-$Q$1)</f>
        <v>-238</v>
      </c>
      <c r="S56" s="5">
        <v>45016</v>
      </c>
      <c r="T56" s="12"/>
      <c r="U56" s="13" t="s">
        <v>90</v>
      </c>
      <c r="V56" s="13" t="s">
        <v>90</v>
      </c>
      <c r="W56" s="13" t="s">
        <v>90</v>
      </c>
      <c r="X56" s="12" t="s">
        <v>360</v>
      </c>
      <c r="Y56" s="12" t="s">
        <v>33</v>
      </c>
      <c r="Z56" s="12" t="s">
        <v>92</v>
      </c>
      <c r="AA56" s="12" t="s">
        <v>125</v>
      </c>
      <c r="AB56" s="12"/>
      <c r="AC56" s="12"/>
      <c r="AD56" s="12"/>
      <c r="AE56" s="12"/>
      <c r="AF56" s="13" t="s">
        <v>90</v>
      </c>
      <c r="AG56" s="14" t="s">
        <v>460</v>
      </c>
      <c r="AH56" s="13" t="s">
        <v>90</v>
      </c>
      <c r="AI56" s="4">
        <v>44942</v>
      </c>
      <c r="AJ56" s="13" t="s">
        <v>90</v>
      </c>
      <c r="AK56" s="4">
        <f>+Tabla22[[#This Row],[FECHA DE TERMINACIÓN  DEL CONTRATO ]]+120</f>
        <v>45136</v>
      </c>
      <c r="AL56" s="4">
        <f>+Tabla22[[#This Row],[OPORTUNIDAD PARA LIQUIDADAR BILATERALMENTE]]+60</f>
        <v>45196</v>
      </c>
      <c r="AM56" s="4">
        <f>+Tabla22[[#This Row],[OPORTUNIDAD PARA LIQUIDAR UNILATERALMENTE]]+720</f>
        <v>45916</v>
      </c>
      <c r="AN56" s="12" t="s">
        <v>90</v>
      </c>
    </row>
    <row r="57" spans="1:40" ht="29" x14ac:dyDescent="0.35">
      <c r="A57" s="12" t="s">
        <v>81</v>
      </c>
      <c r="B57" s="12" t="s">
        <v>421</v>
      </c>
      <c r="C57" s="5">
        <v>44942</v>
      </c>
      <c r="D57" s="12" t="s">
        <v>162</v>
      </c>
      <c r="E57" s="6">
        <v>43625187</v>
      </c>
      <c r="F57" s="12" t="s">
        <v>437</v>
      </c>
      <c r="G57" s="12" t="s">
        <v>448</v>
      </c>
      <c r="H57" s="12"/>
      <c r="I57" s="22"/>
      <c r="J57" s="12"/>
      <c r="K57" s="12" t="s">
        <v>4</v>
      </c>
      <c r="L57" s="12" t="s">
        <v>24</v>
      </c>
      <c r="M57" s="12" t="s">
        <v>16</v>
      </c>
      <c r="N57" s="18">
        <f ca="1">+IF(Tabla22[[#This Row],[DÍAS PENDIENTES DE EJECUCIÓN]]&lt;=0,1,($Q$1-Tabla22[[#This Row],[FECHA ACTA DE INICIO]])/(Tabla22[[#This Row],[FECHA DE TERMINACIÓN  DEL CONTRATO ]]-Tabla22[[#This Row],[FECHA ACTA DE INICIO]]))</f>
        <v>1</v>
      </c>
      <c r="O57" s="7">
        <v>13805904.133333333</v>
      </c>
      <c r="P57" s="5">
        <v>44942</v>
      </c>
      <c r="Q57" s="12" t="s">
        <v>459</v>
      </c>
      <c r="R57" s="6">
        <f ca="1">+IF(Tabla22[[#This Row],[ESTADO ACTUAL DEL CONTRATO ]]="LIQUIDADO","OK",Tabla22[[#This Row],[FECHA DE TERMINACIÓN  DEL CONTRATO ]]-$Q$1)</f>
        <v>-238</v>
      </c>
      <c r="S57" s="5">
        <v>45016</v>
      </c>
      <c r="T57" s="12"/>
      <c r="U57" s="13" t="s">
        <v>90</v>
      </c>
      <c r="V57" s="13" t="s">
        <v>90</v>
      </c>
      <c r="W57" s="13" t="s">
        <v>90</v>
      </c>
      <c r="X57" s="12" t="s">
        <v>360</v>
      </c>
      <c r="Y57" s="12" t="s">
        <v>17</v>
      </c>
      <c r="Z57" s="12" t="s">
        <v>92</v>
      </c>
      <c r="AA57" s="13" t="s">
        <v>90</v>
      </c>
      <c r="AB57" s="12"/>
      <c r="AC57" s="12"/>
      <c r="AD57" s="12"/>
      <c r="AE57" s="12"/>
      <c r="AF57" s="13" t="s">
        <v>90</v>
      </c>
      <c r="AG57" s="14" t="s">
        <v>461</v>
      </c>
      <c r="AH57" s="13" t="s">
        <v>90</v>
      </c>
      <c r="AI57" s="4">
        <v>44942</v>
      </c>
      <c r="AJ57" s="13" t="s">
        <v>90</v>
      </c>
      <c r="AK57" s="4">
        <f>+Tabla22[[#This Row],[FECHA DE TERMINACIÓN  DEL CONTRATO ]]+120</f>
        <v>45136</v>
      </c>
      <c r="AL57" s="4">
        <f>+Tabla22[[#This Row],[OPORTUNIDAD PARA LIQUIDADAR BILATERALMENTE]]+60</f>
        <v>45196</v>
      </c>
      <c r="AM57" s="4">
        <f>+Tabla22[[#This Row],[OPORTUNIDAD PARA LIQUIDAR UNILATERALMENTE]]+720</f>
        <v>45916</v>
      </c>
      <c r="AN57" s="12" t="s">
        <v>90</v>
      </c>
    </row>
    <row r="58" spans="1:40" ht="29" x14ac:dyDescent="0.35">
      <c r="A58" s="12" t="s">
        <v>81</v>
      </c>
      <c r="B58" s="12" t="s">
        <v>422</v>
      </c>
      <c r="C58" s="5">
        <v>44942</v>
      </c>
      <c r="D58" s="12" t="s">
        <v>194</v>
      </c>
      <c r="E58" s="6">
        <v>71677729</v>
      </c>
      <c r="F58" s="12" t="s">
        <v>438</v>
      </c>
      <c r="G58" s="12" t="s">
        <v>449</v>
      </c>
      <c r="H58" s="12"/>
      <c r="I58" s="22"/>
      <c r="J58" s="12"/>
      <c r="K58" s="12" t="s">
        <v>4</v>
      </c>
      <c r="L58" s="12" t="s">
        <v>24</v>
      </c>
      <c r="M58" s="12" t="s">
        <v>16</v>
      </c>
      <c r="N58" s="18">
        <f ca="1">+IF(Tabla22[[#This Row],[DÍAS PENDIENTES DE EJECUCIÓN]]&lt;=0,1,($Q$1-Tabla22[[#This Row],[FECHA ACTA DE INICIO]])/(Tabla22[[#This Row],[FECHA DE TERMINACIÓN  DEL CONTRATO ]]-Tabla22[[#This Row],[FECHA ACTA DE INICIO]]))</f>
        <v>1</v>
      </c>
      <c r="O58" s="7">
        <v>17583266.266666666</v>
      </c>
      <c r="P58" s="5">
        <v>44942</v>
      </c>
      <c r="Q58" s="12" t="s">
        <v>459</v>
      </c>
      <c r="R58" s="6">
        <f ca="1">+IF(Tabla22[[#This Row],[ESTADO ACTUAL DEL CONTRATO ]]="LIQUIDADO","OK",Tabla22[[#This Row],[FECHA DE TERMINACIÓN  DEL CONTRATO ]]-$Q$1)</f>
        <v>-238</v>
      </c>
      <c r="S58" s="5">
        <v>45016</v>
      </c>
      <c r="T58" s="12"/>
      <c r="U58" s="13" t="s">
        <v>90</v>
      </c>
      <c r="V58" s="13" t="s">
        <v>90</v>
      </c>
      <c r="W58" s="13" t="s">
        <v>90</v>
      </c>
      <c r="X58" s="12" t="s">
        <v>360</v>
      </c>
      <c r="Y58" s="12" t="s">
        <v>17</v>
      </c>
      <c r="Z58" s="12" t="s">
        <v>92</v>
      </c>
      <c r="AA58" s="13" t="s">
        <v>90</v>
      </c>
      <c r="AB58" s="12"/>
      <c r="AC58" s="12"/>
      <c r="AD58" s="12"/>
      <c r="AE58" s="12"/>
      <c r="AF58" s="13" t="s">
        <v>90</v>
      </c>
      <c r="AG58" s="14" t="s">
        <v>462</v>
      </c>
      <c r="AH58" s="13" t="s">
        <v>90</v>
      </c>
      <c r="AI58" s="4">
        <v>44942</v>
      </c>
      <c r="AJ58" s="13" t="s">
        <v>90</v>
      </c>
      <c r="AK58" s="4">
        <f>+Tabla22[[#This Row],[FECHA DE TERMINACIÓN  DEL CONTRATO ]]+120</f>
        <v>45136</v>
      </c>
      <c r="AL58" s="4">
        <f>+Tabla22[[#This Row],[OPORTUNIDAD PARA LIQUIDADAR BILATERALMENTE]]+60</f>
        <v>45196</v>
      </c>
      <c r="AM58" s="4">
        <f>+Tabla22[[#This Row],[OPORTUNIDAD PARA LIQUIDAR UNILATERALMENTE]]+720</f>
        <v>45916</v>
      </c>
      <c r="AN58" s="12" t="s">
        <v>90</v>
      </c>
    </row>
    <row r="59" spans="1:40" ht="29" x14ac:dyDescent="0.35">
      <c r="A59" s="12" t="s">
        <v>81</v>
      </c>
      <c r="B59" s="12" t="s">
        <v>423</v>
      </c>
      <c r="C59" s="5">
        <v>44942</v>
      </c>
      <c r="D59" s="12" t="s">
        <v>160</v>
      </c>
      <c r="E59" s="6">
        <v>32296107</v>
      </c>
      <c r="F59" s="12" t="s">
        <v>439</v>
      </c>
      <c r="G59" s="12" t="s">
        <v>450</v>
      </c>
      <c r="H59" s="12"/>
      <c r="I59" s="22"/>
      <c r="J59" s="12"/>
      <c r="K59" s="12" t="s">
        <v>4</v>
      </c>
      <c r="L59" s="12" t="s">
        <v>24</v>
      </c>
      <c r="M59" s="12" t="s">
        <v>16</v>
      </c>
      <c r="N59" s="18">
        <f ca="1">+IF(Tabla22[[#This Row],[DÍAS PENDIENTES DE EJECUCIÓN]]&lt;=0,1,($Q$1-Tabla22[[#This Row],[FECHA ACTA DE INICIO]])/(Tabla22[[#This Row],[FECHA DE TERMINACIÓN  DEL CONTRATO ]]-Tabla22[[#This Row],[FECHA ACTA DE INICIO]]))</f>
        <v>1</v>
      </c>
      <c r="O59" s="7">
        <v>13805904.133333333</v>
      </c>
      <c r="P59" s="5">
        <v>44942</v>
      </c>
      <c r="Q59" s="12" t="s">
        <v>459</v>
      </c>
      <c r="R59" s="6">
        <f ca="1">+IF(Tabla22[[#This Row],[ESTADO ACTUAL DEL CONTRATO ]]="LIQUIDADO","OK",Tabla22[[#This Row],[FECHA DE TERMINACIÓN  DEL CONTRATO ]]-$Q$1)</f>
        <v>-238</v>
      </c>
      <c r="S59" s="5">
        <v>45016</v>
      </c>
      <c r="T59" s="12"/>
      <c r="U59" s="13" t="s">
        <v>90</v>
      </c>
      <c r="V59" s="13" t="s">
        <v>90</v>
      </c>
      <c r="W59" s="13" t="s">
        <v>90</v>
      </c>
      <c r="X59" s="12" t="s">
        <v>360</v>
      </c>
      <c r="Y59" s="12" t="s">
        <v>7</v>
      </c>
      <c r="Z59" s="12" t="s">
        <v>92</v>
      </c>
      <c r="AA59" s="12" t="s">
        <v>348</v>
      </c>
      <c r="AB59" s="12"/>
      <c r="AC59" s="12"/>
      <c r="AD59" s="12"/>
      <c r="AE59" s="12"/>
      <c r="AF59" s="13" t="s">
        <v>90</v>
      </c>
      <c r="AG59" s="14" t="s">
        <v>463</v>
      </c>
      <c r="AH59" s="13" t="s">
        <v>90</v>
      </c>
      <c r="AI59" s="4">
        <v>44942</v>
      </c>
      <c r="AJ59" s="13" t="s">
        <v>90</v>
      </c>
      <c r="AK59" s="4">
        <f>+Tabla22[[#This Row],[FECHA DE TERMINACIÓN  DEL CONTRATO ]]+120</f>
        <v>45136</v>
      </c>
      <c r="AL59" s="4">
        <f>+Tabla22[[#This Row],[OPORTUNIDAD PARA LIQUIDADAR BILATERALMENTE]]+60</f>
        <v>45196</v>
      </c>
      <c r="AM59" s="4">
        <f>+Tabla22[[#This Row],[OPORTUNIDAD PARA LIQUIDAR UNILATERALMENTE]]+720</f>
        <v>45916</v>
      </c>
      <c r="AN59" s="12" t="s">
        <v>90</v>
      </c>
    </row>
    <row r="60" spans="1:40" ht="29" x14ac:dyDescent="0.35">
      <c r="A60" s="12" t="s">
        <v>81</v>
      </c>
      <c r="B60" s="12" t="s">
        <v>424</v>
      </c>
      <c r="C60" s="5">
        <v>44942</v>
      </c>
      <c r="D60" s="12" t="s">
        <v>155</v>
      </c>
      <c r="E60" s="6">
        <v>12022840</v>
      </c>
      <c r="F60" s="12" t="s">
        <v>440</v>
      </c>
      <c r="G60" s="12" t="s">
        <v>451</v>
      </c>
      <c r="H60" s="12"/>
      <c r="I60" s="22"/>
      <c r="J60" s="12"/>
      <c r="K60" s="12" t="s">
        <v>4</v>
      </c>
      <c r="L60" s="12" t="s">
        <v>24</v>
      </c>
      <c r="M60" s="12" t="s">
        <v>16</v>
      </c>
      <c r="N60" s="18">
        <f ca="1">+IF(Tabla22[[#This Row],[DÍAS PENDIENTES DE EJECUCIÓN]]&lt;=0,1,($Q$1-Tabla22[[#This Row],[FECHA ACTA DE INICIO]])/(Tabla22[[#This Row],[FECHA DE TERMINACIÓN  DEL CONTRATO ]]-Tabla22[[#This Row],[FECHA ACTA DE INICIO]]))</f>
        <v>1</v>
      </c>
      <c r="O60" s="7">
        <v>8076841.7333333334</v>
      </c>
      <c r="P60" s="5">
        <v>44942</v>
      </c>
      <c r="Q60" s="12" t="s">
        <v>459</v>
      </c>
      <c r="R60" s="6">
        <f ca="1">+IF(Tabla22[[#This Row],[ESTADO ACTUAL DEL CONTRATO ]]="LIQUIDADO","OK",Tabla22[[#This Row],[FECHA DE TERMINACIÓN  DEL CONTRATO ]]-$Q$1)</f>
        <v>-238</v>
      </c>
      <c r="S60" s="5">
        <v>45016</v>
      </c>
      <c r="T60" s="12"/>
      <c r="U60" s="13" t="s">
        <v>90</v>
      </c>
      <c r="V60" s="13" t="s">
        <v>90</v>
      </c>
      <c r="W60" s="13" t="s">
        <v>90</v>
      </c>
      <c r="X60" s="12" t="s">
        <v>360</v>
      </c>
      <c r="Y60" s="12" t="s">
        <v>37</v>
      </c>
      <c r="Z60" s="12" t="s">
        <v>92</v>
      </c>
      <c r="AA60" s="13" t="s">
        <v>90</v>
      </c>
      <c r="AB60" s="12"/>
      <c r="AC60" s="12"/>
      <c r="AD60" s="12"/>
      <c r="AE60" s="12"/>
      <c r="AF60" s="13" t="s">
        <v>90</v>
      </c>
      <c r="AG60" s="14" t="s">
        <v>464</v>
      </c>
      <c r="AH60" s="13" t="s">
        <v>90</v>
      </c>
      <c r="AI60" s="4">
        <v>44942</v>
      </c>
      <c r="AJ60" s="13" t="s">
        <v>90</v>
      </c>
      <c r="AK60" s="4">
        <f>+Tabla22[[#This Row],[FECHA DE TERMINACIÓN  DEL CONTRATO ]]+120</f>
        <v>45136</v>
      </c>
      <c r="AL60" s="4">
        <f>+Tabla22[[#This Row],[OPORTUNIDAD PARA LIQUIDADAR BILATERALMENTE]]+60</f>
        <v>45196</v>
      </c>
      <c r="AM60" s="4">
        <f>+Tabla22[[#This Row],[OPORTUNIDAD PARA LIQUIDAR UNILATERALMENTE]]+720</f>
        <v>45916</v>
      </c>
      <c r="AN60" s="12" t="s">
        <v>90</v>
      </c>
    </row>
    <row r="61" spans="1:40" ht="29" x14ac:dyDescent="0.35">
      <c r="A61" s="12" t="s">
        <v>81</v>
      </c>
      <c r="B61" s="12" t="s">
        <v>425</v>
      </c>
      <c r="C61" s="5">
        <v>44942</v>
      </c>
      <c r="D61" s="12" t="s">
        <v>432</v>
      </c>
      <c r="E61" s="6">
        <v>98658853</v>
      </c>
      <c r="F61" s="12" t="s">
        <v>441</v>
      </c>
      <c r="G61" s="12" t="s">
        <v>452</v>
      </c>
      <c r="H61" s="12"/>
      <c r="I61" s="22"/>
      <c r="J61" s="12"/>
      <c r="K61" s="12" t="s">
        <v>4</v>
      </c>
      <c r="L61" s="12" t="s">
        <v>24</v>
      </c>
      <c r="M61" s="12" t="s">
        <v>16</v>
      </c>
      <c r="N61" s="18">
        <f ca="1">+IF(Tabla22[[#This Row],[DÍAS PENDIENTES DE EJECUCIÓN]]&lt;=0,1,($Q$1-Tabla22[[#This Row],[FECHA ACTA DE INICIO]])/(Tabla22[[#This Row],[FECHA DE TERMINACIÓN  DEL CONTRATO ]]-Tabla22[[#This Row],[FECHA ACTA DE INICIO]]))</f>
        <v>1</v>
      </c>
      <c r="O61" s="7">
        <v>13805904.133333333</v>
      </c>
      <c r="P61" s="5">
        <v>44942</v>
      </c>
      <c r="Q61" s="12" t="s">
        <v>459</v>
      </c>
      <c r="R61" s="6">
        <f ca="1">+IF(Tabla22[[#This Row],[ESTADO ACTUAL DEL CONTRATO ]]="LIQUIDADO","OK",Tabla22[[#This Row],[FECHA DE TERMINACIÓN  DEL CONTRATO ]]-$Q$1)</f>
        <v>-238</v>
      </c>
      <c r="S61" s="5">
        <v>45016</v>
      </c>
      <c r="T61" s="12"/>
      <c r="U61" s="13" t="s">
        <v>90</v>
      </c>
      <c r="V61" s="13" t="s">
        <v>90</v>
      </c>
      <c r="W61" s="13" t="s">
        <v>90</v>
      </c>
      <c r="X61" s="12" t="s">
        <v>360</v>
      </c>
      <c r="Y61" s="12" t="s">
        <v>27</v>
      </c>
      <c r="Z61" s="12" t="s">
        <v>92</v>
      </c>
      <c r="AA61" s="12" t="s">
        <v>145</v>
      </c>
      <c r="AB61" s="12"/>
      <c r="AC61" s="12"/>
      <c r="AD61" s="12"/>
      <c r="AE61" s="12"/>
      <c r="AF61" s="13" t="s">
        <v>90</v>
      </c>
      <c r="AG61" s="14" t="s">
        <v>465</v>
      </c>
      <c r="AH61" s="13" t="s">
        <v>90</v>
      </c>
      <c r="AI61" s="4">
        <v>44942</v>
      </c>
      <c r="AJ61" s="13" t="s">
        <v>90</v>
      </c>
      <c r="AK61" s="4">
        <f>+Tabla22[[#This Row],[FECHA DE TERMINACIÓN  DEL CONTRATO ]]+120</f>
        <v>45136</v>
      </c>
      <c r="AL61" s="4">
        <f>+Tabla22[[#This Row],[OPORTUNIDAD PARA LIQUIDADAR BILATERALMENTE]]+60</f>
        <v>45196</v>
      </c>
      <c r="AM61" s="4">
        <f>+Tabla22[[#This Row],[OPORTUNIDAD PARA LIQUIDAR UNILATERALMENTE]]+720</f>
        <v>45916</v>
      </c>
      <c r="AN61" s="12" t="s">
        <v>90</v>
      </c>
    </row>
    <row r="62" spans="1:40" ht="29" x14ac:dyDescent="0.35">
      <c r="A62" s="12" t="s">
        <v>81</v>
      </c>
      <c r="B62" s="12" t="s">
        <v>426</v>
      </c>
      <c r="C62" s="5">
        <v>44942</v>
      </c>
      <c r="D62" s="12" t="s">
        <v>433</v>
      </c>
      <c r="E62" s="6">
        <v>43283667</v>
      </c>
      <c r="F62" s="12" t="s">
        <v>442</v>
      </c>
      <c r="G62" s="12" t="s">
        <v>453</v>
      </c>
      <c r="H62" s="12"/>
      <c r="I62" s="22"/>
      <c r="J62" s="12"/>
      <c r="K62" s="12" t="s">
        <v>4</v>
      </c>
      <c r="L62" s="12" t="s">
        <v>24</v>
      </c>
      <c r="M62" s="12" t="s">
        <v>16</v>
      </c>
      <c r="N62" s="18">
        <f ca="1">+IF(Tabla22[[#This Row],[DÍAS PENDIENTES DE EJECUCIÓN]]&lt;=0,1,($Q$1-Tabla22[[#This Row],[FECHA ACTA DE INICIO]])/(Tabla22[[#This Row],[FECHA DE TERMINACIÓN  DEL CONTRATO ]]-Tabla22[[#This Row],[FECHA ACTA DE INICIO]]))</f>
        <v>1</v>
      </c>
      <c r="O62" s="7">
        <v>8414590.8000000007</v>
      </c>
      <c r="P62" s="5">
        <v>44942</v>
      </c>
      <c r="Q62" s="12" t="s">
        <v>459</v>
      </c>
      <c r="R62" s="6">
        <f ca="1">+IF(Tabla22[[#This Row],[ESTADO ACTUAL DEL CONTRATO ]]="LIQUIDADO","OK",Tabla22[[#This Row],[FECHA DE TERMINACIÓN  DEL CONTRATO ]]-$Q$1)</f>
        <v>-238</v>
      </c>
      <c r="S62" s="5">
        <v>45016</v>
      </c>
      <c r="T62" s="12"/>
      <c r="U62" s="13" t="s">
        <v>90</v>
      </c>
      <c r="V62" s="13" t="s">
        <v>90</v>
      </c>
      <c r="W62" s="13" t="s">
        <v>90</v>
      </c>
      <c r="X62" s="12" t="s">
        <v>360</v>
      </c>
      <c r="Y62" s="12" t="s">
        <v>30</v>
      </c>
      <c r="Z62" s="12" t="s">
        <v>92</v>
      </c>
      <c r="AA62" s="12" t="s">
        <v>145</v>
      </c>
      <c r="AB62" s="12"/>
      <c r="AC62" s="12"/>
      <c r="AD62" s="12"/>
      <c r="AE62" s="12"/>
      <c r="AF62" s="13" t="s">
        <v>90</v>
      </c>
      <c r="AG62" s="14" t="s">
        <v>466</v>
      </c>
      <c r="AH62" s="13" t="s">
        <v>90</v>
      </c>
      <c r="AI62" s="4">
        <v>44942</v>
      </c>
      <c r="AJ62" s="13" t="s">
        <v>90</v>
      </c>
      <c r="AK62" s="4">
        <f>+Tabla22[[#This Row],[FECHA DE TERMINACIÓN  DEL CONTRATO ]]+120</f>
        <v>45136</v>
      </c>
      <c r="AL62" s="4">
        <f>+Tabla22[[#This Row],[OPORTUNIDAD PARA LIQUIDADAR BILATERALMENTE]]+60</f>
        <v>45196</v>
      </c>
      <c r="AM62" s="4">
        <f>+Tabla22[[#This Row],[OPORTUNIDAD PARA LIQUIDAR UNILATERALMENTE]]+720</f>
        <v>45916</v>
      </c>
      <c r="AN62" s="12" t="s">
        <v>90</v>
      </c>
    </row>
    <row r="63" spans="1:40" ht="29" x14ac:dyDescent="0.35">
      <c r="A63" s="12" t="s">
        <v>81</v>
      </c>
      <c r="B63" s="12" t="s">
        <v>427</v>
      </c>
      <c r="C63" s="5">
        <v>44942</v>
      </c>
      <c r="D63" s="12" t="s">
        <v>203</v>
      </c>
      <c r="E63" s="6">
        <v>1121203550</v>
      </c>
      <c r="F63" s="12" t="s">
        <v>443</v>
      </c>
      <c r="G63" s="12" t="s">
        <v>454</v>
      </c>
      <c r="H63" s="12"/>
      <c r="I63" s="22"/>
      <c r="J63" s="12"/>
      <c r="K63" s="12" t="s">
        <v>4</v>
      </c>
      <c r="L63" s="12" t="s">
        <v>24</v>
      </c>
      <c r="M63" s="12" t="s">
        <v>16</v>
      </c>
      <c r="N63" s="18">
        <f ca="1">+IF(Tabla22[[#This Row],[DÍAS PENDIENTES DE EJECUCIÓN]]&lt;=0,1,($Q$1-Tabla22[[#This Row],[FECHA ACTA DE INICIO]])/(Tabla22[[#This Row],[FECHA DE TERMINACIÓN  DEL CONTRATO ]]-Tabla22[[#This Row],[FECHA ACTA DE INICIO]]))</f>
        <v>1</v>
      </c>
      <c r="O63" s="7">
        <v>9681072.5333333332</v>
      </c>
      <c r="P63" s="5">
        <v>44942</v>
      </c>
      <c r="Q63" s="12" t="s">
        <v>459</v>
      </c>
      <c r="R63" s="6">
        <f ca="1">+IF(Tabla22[[#This Row],[ESTADO ACTUAL DEL CONTRATO ]]="LIQUIDADO","OK",Tabla22[[#This Row],[FECHA DE TERMINACIÓN  DEL CONTRATO ]]-$Q$1)</f>
        <v>-238</v>
      </c>
      <c r="S63" s="5">
        <v>45016</v>
      </c>
      <c r="T63" s="12"/>
      <c r="U63" s="13" t="s">
        <v>90</v>
      </c>
      <c r="V63" s="13" t="s">
        <v>90</v>
      </c>
      <c r="W63" s="13" t="s">
        <v>90</v>
      </c>
      <c r="X63" s="12" t="s">
        <v>360</v>
      </c>
      <c r="Y63" s="12" t="s">
        <v>7</v>
      </c>
      <c r="Z63" s="12" t="s">
        <v>92</v>
      </c>
      <c r="AA63" s="12" t="s">
        <v>348</v>
      </c>
      <c r="AB63" s="12"/>
      <c r="AC63" s="12"/>
      <c r="AD63" s="12"/>
      <c r="AE63" s="12"/>
      <c r="AF63" s="13" t="s">
        <v>90</v>
      </c>
      <c r="AG63" s="14" t="s">
        <v>467</v>
      </c>
      <c r="AH63" s="13" t="s">
        <v>90</v>
      </c>
      <c r="AI63" s="4">
        <v>44942</v>
      </c>
      <c r="AJ63" s="13" t="s">
        <v>90</v>
      </c>
      <c r="AK63" s="4">
        <f>+Tabla22[[#This Row],[FECHA DE TERMINACIÓN  DEL CONTRATO ]]+120</f>
        <v>45136</v>
      </c>
      <c r="AL63" s="4">
        <f>+Tabla22[[#This Row],[OPORTUNIDAD PARA LIQUIDADAR BILATERALMENTE]]+60</f>
        <v>45196</v>
      </c>
      <c r="AM63" s="4">
        <f>+Tabla22[[#This Row],[OPORTUNIDAD PARA LIQUIDAR UNILATERALMENTE]]+720</f>
        <v>45916</v>
      </c>
      <c r="AN63" s="12" t="s">
        <v>90</v>
      </c>
    </row>
    <row r="64" spans="1:40" ht="29" x14ac:dyDescent="0.35">
      <c r="A64" s="12" t="s">
        <v>81</v>
      </c>
      <c r="B64" s="12" t="s">
        <v>428</v>
      </c>
      <c r="C64" s="5">
        <v>44942</v>
      </c>
      <c r="D64" s="12" t="s">
        <v>434</v>
      </c>
      <c r="E64" s="6">
        <v>1020419632</v>
      </c>
      <c r="F64" s="12" t="s">
        <v>404</v>
      </c>
      <c r="G64" s="12" t="s">
        <v>455</v>
      </c>
      <c r="H64" s="12"/>
      <c r="I64" s="22"/>
      <c r="J64" s="12"/>
      <c r="K64" s="12" t="s">
        <v>4</v>
      </c>
      <c r="L64" s="12" t="s">
        <v>24</v>
      </c>
      <c r="M64" s="12" t="s">
        <v>16</v>
      </c>
      <c r="N64" s="18">
        <f ca="1">+IF(Tabla22[[#This Row],[DÍAS PENDIENTES DE EJECUCIÓN]]&lt;=0,1,($Q$1-Tabla22[[#This Row],[FECHA ACTA DE INICIO]])/(Tabla22[[#This Row],[FECHA DE TERMINACIÓN  DEL CONTRATO ]]-Tabla22[[#This Row],[FECHA ACTA DE INICIO]]))</f>
        <v>1</v>
      </c>
      <c r="O64" s="7">
        <v>13805904.133333333</v>
      </c>
      <c r="P64" s="5">
        <v>44942</v>
      </c>
      <c r="Q64" s="12" t="s">
        <v>459</v>
      </c>
      <c r="R64" s="6">
        <f ca="1">+IF(Tabla22[[#This Row],[ESTADO ACTUAL DEL CONTRATO ]]="LIQUIDADO","OK",Tabla22[[#This Row],[FECHA DE TERMINACIÓN  DEL CONTRATO ]]-$Q$1)</f>
        <v>-238</v>
      </c>
      <c r="S64" s="5">
        <v>45016</v>
      </c>
      <c r="T64" s="12"/>
      <c r="U64" s="13" t="s">
        <v>90</v>
      </c>
      <c r="V64" s="13" t="s">
        <v>90</v>
      </c>
      <c r="W64" s="13" t="s">
        <v>90</v>
      </c>
      <c r="X64" s="12" t="s">
        <v>200</v>
      </c>
      <c r="Y64" s="12" t="s">
        <v>27</v>
      </c>
      <c r="Z64" s="12" t="s">
        <v>92</v>
      </c>
      <c r="AA64" s="12" t="s">
        <v>145</v>
      </c>
      <c r="AB64" s="12"/>
      <c r="AC64" s="12"/>
      <c r="AD64" s="12"/>
      <c r="AE64" s="12"/>
      <c r="AF64" s="13" t="s">
        <v>90</v>
      </c>
      <c r="AG64" s="14" t="s">
        <v>468</v>
      </c>
      <c r="AH64" s="13" t="s">
        <v>90</v>
      </c>
      <c r="AI64" s="4">
        <v>44942</v>
      </c>
      <c r="AJ64" s="13" t="s">
        <v>90</v>
      </c>
      <c r="AK64" s="4">
        <f>+Tabla22[[#This Row],[FECHA DE TERMINACIÓN  DEL CONTRATO ]]+120</f>
        <v>45136</v>
      </c>
      <c r="AL64" s="4">
        <f>+Tabla22[[#This Row],[OPORTUNIDAD PARA LIQUIDADAR BILATERALMENTE]]+60</f>
        <v>45196</v>
      </c>
      <c r="AM64" s="4">
        <f>+Tabla22[[#This Row],[OPORTUNIDAD PARA LIQUIDAR UNILATERALMENTE]]+720</f>
        <v>45916</v>
      </c>
      <c r="AN64" s="12" t="s">
        <v>90</v>
      </c>
    </row>
    <row r="65" spans="1:40" ht="29" x14ac:dyDescent="0.35">
      <c r="A65" s="12" t="s">
        <v>81</v>
      </c>
      <c r="B65" s="12" t="s">
        <v>429</v>
      </c>
      <c r="C65" s="5">
        <v>44942</v>
      </c>
      <c r="D65" s="12" t="s">
        <v>435</v>
      </c>
      <c r="E65" s="6">
        <v>98607320</v>
      </c>
      <c r="F65" s="12" t="s">
        <v>444</v>
      </c>
      <c r="G65" s="12" t="s">
        <v>456</v>
      </c>
      <c r="H65" s="12"/>
      <c r="I65" s="22"/>
      <c r="J65" s="12"/>
      <c r="K65" s="12" t="s">
        <v>4</v>
      </c>
      <c r="L65" s="12" t="s">
        <v>24</v>
      </c>
      <c r="M65" s="12" t="s">
        <v>16</v>
      </c>
      <c r="N65" s="18">
        <f ca="1">+IF(Tabla22[[#This Row],[DÍAS PENDIENTES DE EJECUCIÓN]]&lt;=0,1,($Q$1-Tabla22[[#This Row],[FECHA ACTA DE INICIO]])/(Tabla22[[#This Row],[FECHA DE TERMINACIÓN  DEL CONTRATO ]]-Tabla22[[#This Row],[FECHA ACTA DE INICIO]]))</f>
        <v>1</v>
      </c>
      <c r="O65" s="7">
        <v>15344379.733333334</v>
      </c>
      <c r="P65" s="5">
        <v>44942</v>
      </c>
      <c r="Q65" s="12" t="s">
        <v>459</v>
      </c>
      <c r="R65" s="6">
        <f ca="1">+IF(Tabla22[[#This Row],[ESTADO ACTUAL DEL CONTRATO ]]="LIQUIDADO","OK",Tabla22[[#This Row],[FECHA DE TERMINACIÓN  DEL CONTRATO ]]-$Q$1)</f>
        <v>-238</v>
      </c>
      <c r="S65" s="5">
        <v>45016</v>
      </c>
      <c r="T65" s="12"/>
      <c r="U65" s="13" t="s">
        <v>90</v>
      </c>
      <c r="V65" s="13" t="s">
        <v>90</v>
      </c>
      <c r="W65" s="13" t="s">
        <v>90</v>
      </c>
      <c r="X65" s="12" t="s">
        <v>200</v>
      </c>
      <c r="Y65" s="12" t="s">
        <v>30</v>
      </c>
      <c r="Z65" s="12" t="s">
        <v>92</v>
      </c>
      <c r="AA65" s="12" t="s">
        <v>145</v>
      </c>
      <c r="AB65" s="12"/>
      <c r="AC65" s="12"/>
      <c r="AD65" s="12"/>
      <c r="AE65" s="12"/>
      <c r="AF65" s="13" t="s">
        <v>90</v>
      </c>
      <c r="AG65" s="14" t="s">
        <v>469</v>
      </c>
      <c r="AH65" s="13" t="s">
        <v>90</v>
      </c>
      <c r="AI65" s="4">
        <v>44942</v>
      </c>
      <c r="AJ65" s="13" t="s">
        <v>90</v>
      </c>
      <c r="AK65" s="4">
        <f>+Tabla22[[#This Row],[FECHA DE TERMINACIÓN  DEL CONTRATO ]]+120</f>
        <v>45136</v>
      </c>
      <c r="AL65" s="4">
        <f>+Tabla22[[#This Row],[OPORTUNIDAD PARA LIQUIDADAR BILATERALMENTE]]+60</f>
        <v>45196</v>
      </c>
      <c r="AM65" s="4">
        <f>+Tabla22[[#This Row],[OPORTUNIDAD PARA LIQUIDAR UNILATERALMENTE]]+720</f>
        <v>45916</v>
      </c>
      <c r="AN65" s="12" t="s">
        <v>90</v>
      </c>
    </row>
    <row r="66" spans="1:40" ht="29" x14ac:dyDescent="0.35">
      <c r="A66" s="12" t="s">
        <v>81</v>
      </c>
      <c r="B66" s="12" t="s">
        <v>430</v>
      </c>
      <c r="C66" s="5">
        <v>44942</v>
      </c>
      <c r="D66" s="12" t="s">
        <v>166</v>
      </c>
      <c r="E66" s="6">
        <v>1036945384</v>
      </c>
      <c r="F66" s="12" t="s">
        <v>445</v>
      </c>
      <c r="G66" s="12" t="s">
        <v>457</v>
      </c>
      <c r="H66" s="12"/>
      <c r="I66" s="22"/>
      <c r="J66" s="12"/>
      <c r="K66" s="12" t="s">
        <v>4</v>
      </c>
      <c r="L66" s="12" t="s">
        <v>24</v>
      </c>
      <c r="M66" s="12" t="s">
        <v>16</v>
      </c>
      <c r="N66" s="18">
        <f ca="1">+IF(Tabla22[[#This Row],[DÍAS PENDIENTES DE EJECUCIÓN]]&lt;=0,1,($Q$1-Tabla22[[#This Row],[FECHA ACTA DE INICIO]])/(Tabla22[[#This Row],[FECHA DE TERMINACIÓN  DEL CONTRATO ]]-Tabla22[[#This Row],[FECHA ACTA DE INICIO]]))</f>
        <v>1</v>
      </c>
      <c r="O66" s="7">
        <v>15344379.733333334</v>
      </c>
      <c r="P66" s="5">
        <v>44942</v>
      </c>
      <c r="Q66" s="12" t="s">
        <v>459</v>
      </c>
      <c r="R66" s="6">
        <f ca="1">+IF(Tabla22[[#This Row],[ESTADO ACTUAL DEL CONTRATO ]]="LIQUIDADO","OK",Tabla22[[#This Row],[FECHA DE TERMINACIÓN  DEL CONTRATO ]]-$Q$1)</f>
        <v>-238</v>
      </c>
      <c r="S66" s="5">
        <v>45016</v>
      </c>
      <c r="T66" s="12"/>
      <c r="U66" s="13" t="s">
        <v>90</v>
      </c>
      <c r="V66" s="13" t="s">
        <v>90</v>
      </c>
      <c r="W66" s="13" t="s">
        <v>90</v>
      </c>
      <c r="X66" s="12" t="s">
        <v>200</v>
      </c>
      <c r="Y66" s="12" t="s">
        <v>34</v>
      </c>
      <c r="Z66" s="12" t="s">
        <v>92</v>
      </c>
      <c r="AA66" s="12" t="s">
        <v>159</v>
      </c>
      <c r="AB66" s="12"/>
      <c r="AC66" s="12"/>
      <c r="AD66" s="12"/>
      <c r="AE66" s="12"/>
      <c r="AF66" s="13" t="s">
        <v>90</v>
      </c>
      <c r="AG66" s="14" t="s">
        <v>470</v>
      </c>
      <c r="AH66" s="13" t="s">
        <v>90</v>
      </c>
      <c r="AI66" s="4">
        <v>44942</v>
      </c>
      <c r="AJ66" s="13" t="s">
        <v>90</v>
      </c>
      <c r="AK66" s="4">
        <f>+Tabla22[[#This Row],[FECHA DE TERMINACIÓN  DEL CONTRATO ]]+120</f>
        <v>45136</v>
      </c>
      <c r="AL66" s="4">
        <f>+Tabla22[[#This Row],[OPORTUNIDAD PARA LIQUIDADAR BILATERALMENTE]]+60</f>
        <v>45196</v>
      </c>
      <c r="AM66" s="4">
        <f>+Tabla22[[#This Row],[OPORTUNIDAD PARA LIQUIDAR UNILATERALMENTE]]+720</f>
        <v>45916</v>
      </c>
      <c r="AN66" s="12" t="s">
        <v>90</v>
      </c>
    </row>
    <row r="67" spans="1:40" ht="29" x14ac:dyDescent="0.35">
      <c r="A67" s="12" t="s">
        <v>81</v>
      </c>
      <c r="B67" s="12" t="s">
        <v>431</v>
      </c>
      <c r="C67" s="5">
        <v>44942</v>
      </c>
      <c r="D67" s="12" t="s">
        <v>233</v>
      </c>
      <c r="E67" s="6">
        <v>43094992</v>
      </c>
      <c r="F67" s="12" t="s">
        <v>446</v>
      </c>
      <c r="G67" s="12" t="s">
        <v>458</v>
      </c>
      <c r="H67" s="12"/>
      <c r="I67" s="22"/>
      <c r="J67" s="12"/>
      <c r="K67" s="12" t="s">
        <v>4</v>
      </c>
      <c r="L67" s="12" t="s">
        <v>24</v>
      </c>
      <c r="M67" s="12" t="s">
        <v>16</v>
      </c>
      <c r="N67" s="18">
        <f ca="1">+IF(Tabla22[[#This Row],[DÍAS PENDIENTES DE EJECUCIÓN]]&lt;=0,1,($Q$1-Tabla22[[#This Row],[FECHA ACTA DE INICIO]])/(Tabla22[[#This Row],[FECHA DE TERMINACIÓN  DEL CONTRATO ]]-Tabla22[[#This Row],[FECHA ACTA DE INICIO]]))</f>
        <v>1</v>
      </c>
      <c r="O67" s="7">
        <v>15344379.733333334</v>
      </c>
      <c r="P67" s="5">
        <v>44942</v>
      </c>
      <c r="Q67" s="12" t="s">
        <v>459</v>
      </c>
      <c r="R67" s="6">
        <f ca="1">+IF(Tabla22[[#This Row],[ESTADO ACTUAL DEL CONTRATO ]]="LIQUIDADO","OK",Tabla22[[#This Row],[FECHA DE TERMINACIÓN  DEL CONTRATO ]]-$Q$1)</f>
        <v>-238</v>
      </c>
      <c r="S67" s="5">
        <v>45016</v>
      </c>
      <c r="T67" s="12"/>
      <c r="U67" s="13" t="s">
        <v>90</v>
      </c>
      <c r="V67" s="13" t="s">
        <v>90</v>
      </c>
      <c r="W67" s="13" t="s">
        <v>90</v>
      </c>
      <c r="X67" s="12" t="s">
        <v>200</v>
      </c>
      <c r="Y67" s="12" t="s">
        <v>39</v>
      </c>
      <c r="Z67" s="12" t="s">
        <v>92</v>
      </c>
      <c r="AA67" s="13" t="s">
        <v>90</v>
      </c>
      <c r="AB67" s="12"/>
      <c r="AC67" s="12"/>
      <c r="AD67" s="12"/>
      <c r="AE67" s="12"/>
      <c r="AF67" s="13" t="s">
        <v>90</v>
      </c>
      <c r="AG67" s="14" t="s">
        <v>471</v>
      </c>
      <c r="AH67" s="13" t="s">
        <v>90</v>
      </c>
      <c r="AI67" s="4">
        <v>44942</v>
      </c>
      <c r="AJ67" s="13" t="s">
        <v>90</v>
      </c>
      <c r="AK67" s="4">
        <f>+Tabla22[[#This Row],[FECHA DE TERMINACIÓN  DEL CONTRATO ]]+120</f>
        <v>45136</v>
      </c>
      <c r="AL67" s="4">
        <f>+Tabla22[[#This Row],[OPORTUNIDAD PARA LIQUIDADAR BILATERALMENTE]]+60</f>
        <v>45196</v>
      </c>
      <c r="AM67" s="4">
        <f>+Tabla22[[#This Row],[OPORTUNIDAD PARA LIQUIDAR UNILATERALMENTE]]+720</f>
        <v>45916</v>
      </c>
      <c r="AN67" s="12" t="s">
        <v>90</v>
      </c>
    </row>
    <row r="68" spans="1:40" ht="29" x14ac:dyDescent="0.35">
      <c r="A68" s="12" t="s">
        <v>81</v>
      </c>
      <c r="B68" s="12" t="s">
        <v>481</v>
      </c>
      <c r="C68" s="5">
        <v>44944</v>
      </c>
      <c r="D68" s="12" t="s">
        <v>261</v>
      </c>
      <c r="E68" s="6">
        <v>1054990334</v>
      </c>
      <c r="F68" s="12" t="s">
        <v>474</v>
      </c>
      <c r="G68" s="12" t="s">
        <v>472</v>
      </c>
      <c r="H68" s="12"/>
      <c r="I68" s="22"/>
      <c r="J68" s="12"/>
      <c r="K68" s="12" t="s">
        <v>4</v>
      </c>
      <c r="L68" s="12" t="s">
        <v>24</v>
      </c>
      <c r="M68" s="12" t="s">
        <v>16</v>
      </c>
      <c r="N68" s="18">
        <f ca="1">+IF(Tabla22[[#This Row],[DÍAS PENDIENTES DE EJECUCIÓN]]&lt;=0,1,($Q$1-Tabla22[[#This Row],[FECHA ACTA DE INICIO]])/(Tabla22[[#This Row],[FECHA DE TERMINACIÓN  DEL CONTRATO ]]-Tabla22[[#This Row],[FECHA ACTA DE INICIO]]))</f>
        <v>1</v>
      </c>
      <c r="O68" s="7">
        <v>15344379.733333334</v>
      </c>
      <c r="P68" s="5">
        <v>44944</v>
      </c>
      <c r="Q68" s="12" t="s">
        <v>486</v>
      </c>
      <c r="R68" s="6">
        <f ca="1">+IF(Tabla22[[#This Row],[ESTADO ACTUAL DEL CONTRATO ]]="LIQUIDADO","OK",Tabla22[[#This Row],[FECHA DE TERMINACIÓN  DEL CONTRATO ]]-$Q$1)</f>
        <v>-238</v>
      </c>
      <c r="S68" s="5">
        <v>45016</v>
      </c>
      <c r="T68" s="12"/>
      <c r="U68" s="13" t="s">
        <v>90</v>
      </c>
      <c r="V68" s="13" t="s">
        <v>90</v>
      </c>
      <c r="W68" s="13" t="s">
        <v>90</v>
      </c>
      <c r="X68" s="12" t="s">
        <v>200</v>
      </c>
      <c r="Y68" s="12" t="s">
        <v>32</v>
      </c>
      <c r="Z68" s="12" t="s">
        <v>92</v>
      </c>
      <c r="AA68" s="13" t="s">
        <v>90</v>
      </c>
      <c r="AB68" s="12"/>
      <c r="AC68" s="12"/>
      <c r="AD68" s="12"/>
      <c r="AE68" s="12"/>
      <c r="AF68" s="13" t="s">
        <v>90</v>
      </c>
      <c r="AG68" s="14" t="s">
        <v>487</v>
      </c>
      <c r="AH68" s="13" t="s">
        <v>90</v>
      </c>
      <c r="AI68" s="4">
        <v>44942</v>
      </c>
      <c r="AJ68" s="13" t="s">
        <v>90</v>
      </c>
      <c r="AK68" s="4">
        <f>+Tabla22[[#This Row],[FECHA DE TERMINACIÓN  DEL CONTRATO ]]+120</f>
        <v>45136</v>
      </c>
      <c r="AL68" s="4">
        <f>+Tabla22[[#This Row],[OPORTUNIDAD PARA LIQUIDADAR BILATERALMENTE]]+60</f>
        <v>45196</v>
      </c>
      <c r="AM68" s="4">
        <f>+Tabla22[[#This Row],[OPORTUNIDAD PARA LIQUIDAR UNILATERALMENTE]]+720</f>
        <v>45916</v>
      </c>
      <c r="AN68" s="12" t="s">
        <v>90</v>
      </c>
    </row>
    <row r="69" spans="1:40" ht="29" x14ac:dyDescent="0.35">
      <c r="A69" s="12" t="s">
        <v>81</v>
      </c>
      <c r="B69" s="12" t="s">
        <v>482</v>
      </c>
      <c r="C69" s="5">
        <v>44943</v>
      </c>
      <c r="D69" s="12" t="s">
        <v>476</v>
      </c>
      <c r="E69" s="6">
        <v>43970495</v>
      </c>
      <c r="F69" s="12" t="s">
        <v>475</v>
      </c>
      <c r="G69" s="12" t="s">
        <v>473</v>
      </c>
      <c r="H69" s="12"/>
      <c r="I69" s="22"/>
      <c r="J69" s="12"/>
      <c r="K69" s="12" t="s">
        <v>4</v>
      </c>
      <c r="L69" s="12" t="s">
        <v>24</v>
      </c>
      <c r="M69" s="12" t="s">
        <v>16</v>
      </c>
      <c r="N69" s="18">
        <f ca="1">+IF(Tabla22[[#This Row],[DÍAS PENDIENTES DE EJECUCIÓN]]&lt;=0,1,($Q$1-Tabla22[[#This Row],[FECHA ACTA DE INICIO]])/(Tabla22[[#This Row],[FECHA DE TERMINACIÓN  DEL CONTRATO ]]-Tabla22[[#This Row],[FECHA ACTA DE INICIO]]))</f>
        <v>1</v>
      </c>
      <c r="O69" s="7">
        <v>9681072.5333333332</v>
      </c>
      <c r="P69" s="5">
        <v>44943</v>
      </c>
      <c r="Q69" s="12" t="s">
        <v>459</v>
      </c>
      <c r="R69" s="6">
        <f ca="1">+IF(Tabla22[[#This Row],[ESTADO ACTUAL DEL CONTRATO ]]="LIQUIDADO","OK",Tabla22[[#This Row],[FECHA DE TERMINACIÓN  DEL CONTRATO ]]-$Q$1)</f>
        <v>-238</v>
      </c>
      <c r="S69" s="5">
        <v>45016</v>
      </c>
      <c r="T69" s="12"/>
      <c r="U69" s="13" t="s">
        <v>90</v>
      </c>
      <c r="V69" s="13" t="s">
        <v>90</v>
      </c>
      <c r="W69" s="13" t="s">
        <v>90</v>
      </c>
      <c r="X69" s="12" t="s">
        <v>360</v>
      </c>
      <c r="Y69" s="12" t="s">
        <v>25</v>
      </c>
      <c r="Z69" s="12" t="s">
        <v>92</v>
      </c>
      <c r="AA69" s="13" t="s">
        <v>90</v>
      </c>
      <c r="AB69" s="12"/>
      <c r="AC69" s="12"/>
      <c r="AD69" s="12"/>
      <c r="AE69" s="12"/>
      <c r="AF69" s="13" t="s">
        <v>90</v>
      </c>
      <c r="AG69" s="14" t="s">
        <v>488</v>
      </c>
      <c r="AH69" s="13" t="s">
        <v>90</v>
      </c>
      <c r="AI69" s="4">
        <v>44943</v>
      </c>
      <c r="AJ69" s="13" t="s">
        <v>90</v>
      </c>
      <c r="AK69" s="4">
        <f>+Tabla22[[#This Row],[FECHA DE TERMINACIÓN  DEL CONTRATO ]]+120</f>
        <v>45136</v>
      </c>
      <c r="AL69" s="4">
        <f>+Tabla22[[#This Row],[OPORTUNIDAD PARA LIQUIDADAR BILATERALMENTE]]+60</f>
        <v>45196</v>
      </c>
      <c r="AM69" s="4">
        <f>+Tabla22[[#This Row],[OPORTUNIDAD PARA LIQUIDAR UNILATERALMENTE]]+720</f>
        <v>45916</v>
      </c>
      <c r="AN69" s="12" t="s">
        <v>90</v>
      </c>
    </row>
    <row r="70" spans="1:40" ht="29" x14ac:dyDescent="0.35">
      <c r="A70" s="12" t="s">
        <v>81</v>
      </c>
      <c r="B70" s="12" t="s">
        <v>483</v>
      </c>
      <c r="C70" s="5">
        <v>44942</v>
      </c>
      <c r="D70" s="12" t="s">
        <v>159</v>
      </c>
      <c r="E70" s="6">
        <v>1037625186</v>
      </c>
      <c r="F70" s="12" t="s">
        <v>477</v>
      </c>
      <c r="G70" s="12" t="s">
        <v>478</v>
      </c>
      <c r="H70" s="12"/>
      <c r="I70" s="22"/>
      <c r="J70" s="12"/>
      <c r="K70" s="12" t="s">
        <v>4</v>
      </c>
      <c r="L70" s="12" t="s">
        <v>24</v>
      </c>
      <c r="M70" s="12" t="s">
        <v>16</v>
      </c>
      <c r="N70" s="18">
        <f ca="1">+IF(Tabla22[[#This Row],[DÍAS PENDIENTES DE EJECUCIÓN]]&lt;=0,1,($Q$1-Tabla22[[#This Row],[FECHA ACTA DE INICIO]])/(Tabla22[[#This Row],[FECHA DE TERMINACIÓN  DEL CONTRATO ]]-Tabla22[[#This Row],[FECHA ACTA DE INICIO]]))</f>
        <v>1</v>
      </c>
      <c r="O70" s="7">
        <v>16318129.733333334</v>
      </c>
      <c r="P70" s="5">
        <v>44942</v>
      </c>
      <c r="Q70" s="12" t="s">
        <v>486</v>
      </c>
      <c r="R70" s="6">
        <f ca="1">+IF(Tabla22[[#This Row],[ESTADO ACTUAL DEL CONTRATO ]]="LIQUIDADO","OK",Tabla22[[#This Row],[FECHA DE TERMINACIÓN  DEL CONTRATO ]]-$Q$1)</f>
        <v>-238</v>
      </c>
      <c r="S70" s="5">
        <v>45016</v>
      </c>
      <c r="T70" s="12"/>
      <c r="U70" s="13" t="s">
        <v>90</v>
      </c>
      <c r="V70" s="13" t="s">
        <v>90</v>
      </c>
      <c r="W70" s="13" t="s">
        <v>90</v>
      </c>
      <c r="X70" s="12" t="s">
        <v>200</v>
      </c>
      <c r="Y70" s="12" t="s">
        <v>34</v>
      </c>
      <c r="Z70" s="12" t="s">
        <v>92</v>
      </c>
      <c r="AA70" s="13" t="s">
        <v>90</v>
      </c>
      <c r="AB70" s="12"/>
      <c r="AC70" s="12"/>
      <c r="AD70" s="12"/>
      <c r="AE70" s="12"/>
      <c r="AF70" s="13" t="s">
        <v>90</v>
      </c>
      <c r="AG70" s="14" t="s">
        <v>489</v>
      </c>
      <c r="AH70" s="13" t="s">
        <v>90</v>
      </c>
      <c r="AI70" s="4">
        <v>44942</v>
      </c>
      <c r="AJ70" s="13" t="s">
        <v>90</v>
      </c>
      <c r="AK70" s="4">
        <f>+Tabla22[[#This Row],[FECHA DE TERMINACIÓN  DEL CONTRATO ]]+120</f>
        <v>45136</v>
      </c>
      <c r="AL70" s="4">
        <f>+Tabla22[[#This Row],[OPORTUNIDAD PARA LIQUIDADAR BILATERALMENTE]]+60</f>
        <v>45196</v>
      </c>
      <c r="AM70" s="4">
        <f>+Tabla22[[#This Row],[OPORTUNIDAD PARA LIQUIDAR UNILATERALMENTE]]+720</f>
        <v>45916</v>
      </c>
      <c r="AN70" s="12" t="s">
        <v>90</v>
      </c>
    </row>
    <row r="71" spans="1:40" ht="29" x14ac:dyDescent="0.35">
      <c r="A71" s="12" t="s">
        <v>81</v>
      </c>
      <c r="B71" s="12" t="s">
        <v>484</v>
      </c>
      <c r="C71" s="5">
        <v>44946</v>
      </c>
      <c r="D71" s="12" t="s">
        <v>252</v>
      </c>
      <c r="E71" s="6" t="s">
        <v>494</v>
      </c>
      <c r="F71" s="12" t="s">
        <v>493</v>
      </c>
      <c r="G71" s="12" t="s">
        <v>495</v>
      </c>
      <c r="H71" s="12"/>
      <c r="I71" s="22"/>
      <c r="J71" s="12"/>
      <c r="K71" s="12" t="s">
        <v>4</v>
      </c>
      <c r="L71" s="12" t="s">
        <v>9</v>
      </c>
      <c r="M71" s="12" t="s">
        <v>16</v>
      </c>
      <c r="N71" s="18">
        <f ca="1">+IF(Tabla22[[#This Row],[DÍAS PENDIENTES DE EJECUCIÓN]]&lt;=0,1,($Q$1-Tabla22[[#This Row],[FECHA ACTA DE INICIO]])/(Tabla22[[#This Row],[FECHA DE TERMINACIÓN  DEL CONTRATO ]]-Tabla22[[#This Row],[FECHA ACTA DE INICIO]]))</f>
        <v>1</v>
      </c>
      <c r="O71" s="7">
        <v>106884362</v>
      </c>
      <c r="P71" s="5">
        <v>44946</v>
      </c>
      <c r="Q71" s="12" t="s">
        <v>496</v>
      </c>
      <c r="R71" s="6">
        <f ca="1">+IF(Tabla22[[#This Row],[ESTADO ACTUAL DEL CONTRATO ]]="LIQUIDADO","OK",Tabla22[[#This Row],[FECHA DE TERMINACIÓN  DEL CONTRATO ]]-$Q$1)</f>
        <v>-127</v>
      </c>
      <c r="S71" s="5">
        <v>45127</v>
      </c>
      <c r="T71" s="12"/>
      <c r="U71" s="13" t="s">
        <v>90</v>
      </c>
      <c r="V71" s="13" t="s">
        <v>90</v>
      </c>
      <c r="W71" s="13" t="s">
        <v>90</v>
      </c>
      <c r="X71" s="12" t="s">
        <v>200</v>
      </c>
      <c r="Y71" s="12" t="s">
        <v>37</v>
      </c>
      <c r="Z71" s="12" t="s">
        <v>92</v>
      </c>
      <c r="AA71" s="13" t="s">
        <v>1208</v>
      </c>
      <c r="AB71" s="12"/>
      <c r="AC71" s="12"/>
      <c r="AD71" s="12"/>
      <c r="AE71" s="12"/>
      <c r="AF71" s="13" t="s">
        <v>90</v>
      </c>
      <c r="AG71" s="14" t="s">
        <v>497</v>
      </c>
      <c r="AH71" s="13" t="s">
        <v>90</v>
      </c>
      <c r="AI71" s="4">
        <v>44945</v>
      </c>
      <c r="AJ71" s="13" t="s">
        <v>90</v>
      </c>
      <c r="AK71" s="4">
        <f>+Tabla22[[#This Row],[FECHA DE TERMINACIÓN  DEL CONTRATO ]]+120</f>
        <v>45247</v>
      </c>
      <c r="AL71" s="4">
        <f>+Tabla22[[#This Row],[OPORTUNIDAD PARA LIQUIDADAR BILATERALMENTE]]+60</f>
        <v>45307</v>
      </c>
      <c r="AM71" s="4">
        <f>+Tabla22[[#This Row],[OPORTUNIDAD PARA LIQUIDAR UNILATERALMENTE]]+720</f>
        <v>46027</v>
      </c>
      <c r="AN71" s="12" t="s">
        <v>90</v>
      </c>
    </row>
    <row r="72" spans="1:40" ht="29" x14ac:dyDescent="0.35">
      <c r="A72" s="12" t="s">
        <v>81</v>
      </c>
      <c r="B72" s="12" t="s">
        <v>485</v>
      </c>
      <c r="C72" s="5">
        <v>44944</v>
      </c>
      <c r="D72" s="12" t="s">
        <v>479</v>
      </c>
      <c r="E72" s="6">
        <v>32240567</v>
      </c>
      <c r="F72" s="12" t="s">
        <v>480</v>
      </c>
      <c r="G72" s="12" t="s">
        <v>490</v>
      </c>
      <c r="H72" s="12"/>
      <c r="I72" s="22"/>
      <c r="J72" s="12"/>
      <c r="K72" s="12" t="s">
        <v>4</v>
      </c>
      <c r="L72" s="12" t="s">
        <v>24</v>
      </c>
      <c r="M72" s="12" t="s">
        <v>16</v>
      </c>
      <c r="N72" s="18">
        <f ca="1">+IF(Tabla22[[#This Row],[DÍAS PENDIENTES DE EJECUCIÓN]]&lt;=0,1,($Q$1-Tabla22[[#This Row],[FECHA ACTA DE INICIO]])/(Tabla22[[#This Row],[FECHA DE TERMINACIÓN  DEL CONTRATO ]]-Tabla22[[#This Row],[FECHA ACTA DE INICIO]]))</f>
        <v>1</v>
      </c>
      <c r="O72" s="7">
        <v>16487414.6</v>
      </c>
      <c r="P72" s="5">
        <v>44944</v>
      </c>
      <c r="Q72" s="12" t="s">
        <v>491</v>
      </c>
      <c r="R72" s="6">
        <f ca="1">+IF(Tabla22[[#This Row],[ESTADO ACTUAL DEL CONTRATO ]]="LIQUIDADO","OK",Tabla22[[#This Row],[FECHA DE TERMINACIÓN  DEL CONTRATO ]]-$Q$1)</f>
        <v>-238</v>
      </c>
      <c r="S72" s="5">
        <v>45016</v>
      </c>
      <c r="T72" s="12"/>
      <c r="U72" s="13" t="s">
        <v>90</v>
      </c>
      <c r="V72" s="13" t="s">
        <v>90</v>
      </c>
      <c r="W72" s="13" t="s">
        <v>90</v>
      </c>
      <c r="X72" s="12" t="s">
        <v>200</v>
      </c>
      <c r="Y72" s="12" t="s">
        <v>21</v>
      </c>
      <c r="Z72" s="12" t="s">
        <v>92</v>
      </c>
      <c r="AA72" s="13" t="s">
        <v>90</v>
      </c>
      <c r="AB72" s="12"/>
      <c r="AC72" s="12"/>
      <c r="AD72" s="12"/>
      <c r="AE72" s="12"/>
      <c r="AF72" s="13" t="s">
        <v>90</v>
      </c>
      <c r="AG72" s="14" t="s">
        <v>492</v>
      </c>
      <c r="AH72" s="13" t="s">
        <v>90</v>
      </c>
      <c r="AI72" s="4">
        <v>44944</v>
      </c>
      <c r="AJ72" s="13" t="s">
        <v>90</v>
      </c>
      <c r="AK72" s="4">
        <f>+Tabla22[[#This Row],[FECHA DE TERMINACIÓN  DEL CONTRATO ]]+120</f>
        <v>45136</v>
      </c>
      <c r="AL72" s="4">
        <f>+Tabla22[[#This Row],[OPORTUNIDAD PARA LIQUIDADAR BILATERALMENTE]]+60</f>
        <v>45196</v>
      </c>
      <c r="AM72" s="4">
        <f>+Tabla22[[#This Row],[OPORTUNIDAD PARA LIQUIDAR UNILATERALMENTE]]+720</f>
        <v>45916</v>
      </c>
      <c r="AN72" s="12" t="s">
        <v>90</v>
      </c>
    </row>
    <row r="73" spans="1:40" ht="29" x14ac:dyDescent="0.35">
      <c r="A73" s="12" t="s">
        <v>81</v>
      </c>
      <c r="B73" s="12" t="s">
        <v>498</v>
      </c>
      <c r="C73" s="5">
        <v>44950</v>
      </c>
      <c r="D73" s="12" t="s">
        <v>499</v>
      </c>
      <c r="E73" s="6">
        <v>1017161426</v>
      </c>
      <c r="F73" s="12" t="s">
        <v>500</v>
      </c>
      <c r="G73" s="12" t="s">
        <v>501</v>
      </c>
      <c r="H73" s="12"/>
      <c r="I73" s="22"/>
      <c r="J73" s="12"/>
      <c r="K73" s="12" t="s">
        <v>4</v>
      </c>
      <c r="L73" s="12" t="s">
        <v>24</v>
      </c>
      <c r="M73" s="12" t="s">
        <v>16</v>
      </c>
      <c r="N73" s="18">
        <f ca="1">+IF(Tabla22[[#This Row],[DÍAS PENDIENTES DE EJECUCIÓN]]&lt;=0,1,($Q$1-Tabla22[[#This Row],[FECHA ACTA DE INICIO]])/(Tabla22[[#This Row],[FECHA DE TERMINACIÓN  DEL CONTRATO ]]-Tabla22[[#This Row],[FECHA ACTA DE INICIO]]))</f>
        <v>1</v>
      </c>
      <c r="O73" s="7">
        <v>12534308</v>
      </c>
      <c r="P73" s="5">
        <v>44950</v>
      </c>
      <c r="Q73" s="12" t="s">
        <v>502</v>
      </c>
      <c r="R73" s="6">
        <f ca="1">+IF(Tabla22[[#This Row],[ESTADO ACTUAL DEL CONTRATO ]]="LIQUIDADO","OK",Tabla22[[#This Row],[FECHA DE TERMINACIÓN  DEL CONTRATO ]]-$Q$1)</f>
        <v>-238</v>
      </c>
      <c r="S73" s="5">
        <v>45016</v>
      </c>
      <c r="T73" s="12"/>
      <c r="U73" s="13" t="s">
        <v>90</v>
      </c>
      <c r="V73" s="13" t="s">
        <v>90</v>
      </c>
      <c r="W73" s="13" t="s">
        <v>90</v>
      </c>
      <c r="X73" s="12" t="s">
        <v>360</v>
      </c>
      <c r="Y73" s="12" t="s">
        <v>10</v>
      </c>
      <c r="Z73" s="12" t="s">
        <v>92</v>
      </c>
      <c r="AA73" s="13" t="s">
        <v>90</v>
      </c>
      <c r="AB73" s="12"/>
      <c r="AC73" s="12"/>
      <c r="AD73" s="12"/>
      <c r="AE73" s="12"/>
      <c r="AF73" s="13" t="s">
        <v>90</v>
      </c>
      <c r="AG73" s="14" t="s">
        <v>503</v>
      </c>
      <c r="AH73" s="13" t="s">
        <v>90</v>
      </c>
      <c r="AI73" s="4">
        <v>44950</v>
      </c>
      <c r="AJ73" s="13" t="s">
        <v>90</v>
      </c>
      <c r="AK73" s="4">
        <f>+Tabla22[[#This Row],[FECHA DE TERMINACIÓN  DEL CONTRATO ]]+120</f>
        <v>45136</v>
      </c>
      <c r="AL73" s="4">
        <f>+Tabla22[[#This Row],[OPORTUNIDAD PARA LIQUIDADAR BILATERALMENTE]]+60</f>
        <v>45196</v>
      </c>
      <c r="AM73" s="4">
        <f>+Tabla22[[#This Row],[OPORTUNIDAD PARA LIQUIDAR UNILATERALMENTE]]+720</f>
        <v>45916</v>
      </c>
      <c r="AN73" s="12" t="s">
        <v>90</v>
      </c>
    </row>
    <row r="74" spans="1:40" ht="29" x14ac:dyDescent="0.35">
      <c r="A74" s="12" t="s">
        <v>81</v>
      </c>
      <c r="B74" s="12" t="s">
        <v>504</v>
      </c>
      <c r="C74" s="5">
        <v>44958</v>
      </c>
      <c r="D74" s="12" t="s">
        <v>506</v>
      </c>
      <c r="E74" s="6">
        <v>8394692</v>
      </c>
      <c r="F74" s="12" t="s">
        <v>507</v>
      </c>
      <c r="G74" s="12" t="s">
        <v>508</v>
      </c>
      <c r="H74" s="12"/>
      <c r="I74" s="22"/>
      <c r="J74" s="12"/>
      <c r="K74" s="12" t="s">
        <v>4</v>
      </c>
      <c r="L74" s="12" t="s">
        <v>24</v>
      </c>
      <c r="M74" s="12" t="s">
        <v>16</v>
      </c>
      <c r="N74" s="18">
        <f ca="1">+IF(Tabla22[[#This Row],[DÍAS PENDIENTES DE EJECUCIÓN]]&lt;=0,1,($Q$1-Tabla22[[#This Row],[FECHA ACTA DE INICIO]])/(Tabla22[[#This Row],[FECHA DE TERMINACIÓN  DEL CONTRATO ]]-Tabla22[[#This Row],[FECHA ACTA DE INICIO]]))</f>
        <v>1</v>
      </c>
      <c r="O74" s="7">
        <v>4799825</v>
      </c>
      <c r="P74" s="5">
        <v>44958</v>
      </c>
      <c r="Q74" s="12" t="s">
        <v>509</v>
      </c>
      <c r="R74" s="6">
        <f ca="1">+IF(Tabla22[[#This Row],[ESTADO ACTUAL DEL CONTRATO ]]="LIQUIDADO","OK",Tabla22[[#This Row],[FECHA DE TERMINACIÓN  DEL CONTRATO ]]-$Q$1)</f>
        <v>-269</v>
      </c>
      <c r="S74" s="5">
        <v>44985</v>
      </c>
      <c r="T74" s="12"/>
      <c r="U74" s="13" t="s">
        <v>90</v>
      </c>
      <c r="V74" s="13" t="s">
        <v>90</v>
      </c>
      <c r="W74" s="13" t="s">
        <v>90</v>
      </c>
      <c r="X74" s="12" t="s">
        <v>360</v>
      </c>
      <c r="Y74" s="12" t="s">
        <v>13</v>
      </c>
      <c r="Z74" s="12" t="s">
        <v>92</v>
      </c>
      <c r="AA74" s="13" t="s">
        <v>90</v>
      </c>
      <c r="AB74" s="12"/>
      <c r="AC74" s="12"/>
      <c r="AD74" s="12"/>
      <c r="AE74" s="12"/>
      <c r="AF74" s="13" t="s">
        <v>90</v>
      </c>
      <c r="AG74" s="14" t="s">
        <v>510</v>
      </c>
      <c r="AH74" s="13" t="s">
        <v>90</v>
      </c>
      <c r="AI74" s="4">
        <v>44958</v>
      </c>
      <c r="AJ74" s="13" t="s">
        <v>90</v>
      </c>
      <c r="AK74" s="4">
        <f>+Tabla22[[#This Row],[FECHA DE TERMINACIÓN  DEL CONTRATO ]]+120</f>
        <v>45105</v>
      </c>
      <c r="AL74" s="4">
        <f>+Tabla22[[#This Row],[OPORTUNIDAD PARA LIQUIDADAR BILATERALMENTE]]+60</f>
        <v>45165</v>
      </c>
      <c r="AM74" s="4">
        <f>+Tabla22[[#This Row],[OPORTUNIDAD PARA LIQUIDAR UNILATERALMENTE]]+720</f>
        <v>45885</v>
      </c>
      <c r="AN74" s="12" t="s">
        <v>90</v>
      </c>
    </row>
    <row r="75" spans="1:40" ht="29" x14ac:dyDescent="0.35">
      <c r="A75" s="12" t="s">
        <v>81</v>
      </c>
      <c r="B75" s="12" t="s">
        <v>505</v>
      </c>
      <c r="C75" s="5">
        <v>44958</v>
      </c>
      <c r="D75" s="12" t="s">
        <v>511</v>
      </c>
      <c r="E75" s="6">
        <v>32209460</v>
      </c>
      <c r="F75" s="12" t="s">
        <v>512</v>
      </c>
      <c r="G75" s="12" t="s">
        <v>513</v>
      </c>
      <c r="H75" s="12"/>
      <c r="I75" s="22"/>
      <c r="J75" s="12"/>
      <c r="K75" s="12" t="s">
        <v>4</v>
      </c>
      <c r="L75" s="12" t="s">
        <v>24</v>
      </c>
      <c r="M75" s="12" t="s">
        <v>16</v>
      </c>
      <c r="N75" s="18">
        <f ca="1">+IF(Tabla22[[#This Row],[DÍAS PENDIENTES DE EJECUCIÓN]]&lt;=0,1,($Q$1-Tabla22[[#This Row],[FECHA ACTA DE INICIO]])/(Tabla22[[#This Row],[FECHA DE TERMINACIÓN  DEL CONTRATO ]]-Tabla22[[#This Row],[FECHA ACTA DE INICIO]]))</f>
        <v>1</v>
      </c>
      <c r="O75" s="7">
        <v>10899398</v>
      </c>
      <c r="P75" s="5">
        <v>44958</v>
      </c>
      <c r="Q75" s="12" t="s">
        <v>514</v>
      </c>
      <c r="R75" s="6">
        <f ca="1">+IF(Tabla22[[#This Row],[ESTADO ACTUAL DEL CONTRATO ]]="LIQUIDADO","OK",Tabla22[[#This Row],[FECHA DE TERMINACIÓN  DEL CONTRATO ]]-$Q$1)</f>
        <v>-238</v>
      </c>
      <c r="S75" s="5">
        <v>45016</v>
      </c>
      <c r="T75" s="12"/>
      <c r="U75" s="13" t="s">
        <v>90</v>
      </c>
      <c r="V75" s="13" t="s">
        <v>90</v>
      </c>
      <c r="W75" s="13" t="s">
        <v>90</v>
      </c>
      <c r="X75" s="12" t="s">
        <v>360</v>
      </c>
      <c r="Y75" s="12" t="s">
        <v>30</v>
      </c>
      <c r="Z75" s="12" t="s">
        <v>92</v>
      </c>
      <c r="AA75" s="12" t="s">
        <v>145</v>
      </c>
      <c r="AB75" s="12"/>
      <c r="AC75" s="12"/>
      <c r="AD75" s="12"/>
      <c r="AE75" s="12"/>
      <c r="AF75" s="13" t="s">
        <v>90</v>
      </c>
      <c r="AG75" s="14" t="s">
        <v>515</v>
      </c>
      <c r="AH75" s="13" t="s">
        <v>90</v>
      </c>
      <c r="AI75" s="4">
        <v>44958</v>
      </c>
      <c r="AJ75" s="13" t="s">
        <v>90</v>
      </c>
      <c r="AK75" s="4">
        <f>+Tabla22[[#This Row],[FECHA DE TERMINACIÓN  DEL CONTRATO ]]+120</f>
        <v>45136</v>
      </c>
      <c r="AL75" s="4">
        <f>+Tabla22[[#This Row],[OPORTUNIDAD PARA LIQUIDADAR BILATERALMENTE]]+60</f>
        <v>45196</v>
      </c>
      <c r="AM75" s="4">
        <f>+Tabla22[[#This Row],[OPORTUNIDAD PARA LIQUIDAR UNILATERALMENTE]]+720</f>
        <v>45916</v>
      </c>
      <c r="AN75" s="12" t="s">
        <v>90</v>
      </c>
    </row>
    <row r="76" spans="1:40" ht="29" x14ac:dyDescent="0.35">
      <c r="A76" s="12" t="s">
        <v>81</v>
      </c>
      <c r="B76" s="12" t="s">
        <v>516</v>
      </c>
      <c r="C76" s="5">
        <v>44963</v>
      </c>
      <c r="D76" s="12" t="s">
        <v>249</v>
      </c>
      <c r="E76" s="6" t="s">
        <v>517</v>
      </c>
      <c r="F76" s="12" t="s">
        <v>522</v>
      </c>
      <c r="G76" s="12" t="s">
        <v>518</v>
      </c>
      <c r="H76" s="12"/>
      <c r="I76" s="22"/>
      <c r="J76" s="12"/>
      <c r="K76" s="12" t="s">
        <v>4</v>
      </c>
      <c r="L76" s="12" t="s">
        <v>9</v>
      </c>
      <c r="M76" s="12" t="s">
        <v>6</v>
      </c>
      <c r="N76" s="18">
        <f ca="1">+IF(Tabla22[[#This Row],[DÍAS PENDIENTES DE EJECUCIÓN]]&lt;=0,1,($Q$1-Tabla22[[#This Row],[FECHA ACTA DE INICIO]])/(Tabla22[[#This Row],[FECHA DE TERMINACIÓN  DEL CONTRATO ]]-Tabla22[[#This Row],[FECHA ACTA DE INICIO]]))</f>
        <v>0.88719512195121952</v>
      </c>
      <c r="O76" s="7">
        <v>6961586</v>
      </c>
      <c r="P76" s="5">
        <v>44963</v>
      </c>
      <c r="Q76" s="12" t="s">
        <v>519</v>
      </c>
      <c r="R76" s="6">
        <f ca="1">+IF(Tabla22[[#This Row],[ESTADO ACTUAL DEL CONTRATO ]]="LIQUIDADO","OK",Tabla22[[#This Row],[FECHA DE TERMINACIÓN  DEL CONTRATO ]]-$Q$1)</f>
        <v>37</v>
      </c>
      <c r="S76" s="5">
        <v>45291</v>
      </c>
      <c r="T76" s="12"/>
      <c r="U76" s="13" t="s">
        <v>90</v>
      </c>
      <c r="V76" s="13" t="s">
        <v>90</v>
      </c>
      <c r="W76" s="13" t="s">
        <v>90</v>
      </c>
      <c r="X76" s="12" t="s">
        <v>360</v>
      </c>
      <c r="Y76" s="12" t="s">
        <v>37</v>
      </c>
      <c r="Z76" s="12" t="s">
        <v>92</v>
      </c>
      <c r="AA76" s="13" t="s">
        <v>90</v>
      </c>
      <c r="AB76" s="12"/>
      <c r="AC76" s="12"/>
      <c r="AD76" s="12"/>
      <c r="AE76" s="12"/>
      <c r="AF76" s="13" t="s">
        <v>90</v>
      </c>
      <c r="AG76" s="14" t="s">
        <v>520</v>
      </c>
      <c r="AH76" s="13" t="s">
        <v>90</v>
      </c>
      <c r="AI76" s="4">
        <v>44963</v>
      </c>
      <c r="AJ76" s="13" t="s">
        <v>90</v>
      </c>
      <c r="AK76" s="4">
        <f>+Tabla22[[#This Row],[FECHA DE TERMINACIÓN  DEL CONTRATO ]]+120</f>
        <v>45411</v>
      </c>
      <c r="AL76" s="4">
        <f>+Tabla22[[#This Row],[OPORTUNIDAD PARA LIQUIDADAR BILATERALMENTE]]+60</f>
        <v>45471</v>
      </c>
      <c r="AM76" s="4">
        <f>+Tabla22[[#This Row],[OPORTUNIDAD PARA LIQUIDAR UNILATERALMENTE]]+720</f>
        <v>46191</v>
      </c>
      <c r="AN76" s="12" t="s">
        <v>90</v>
      </c>
    </row>
    <row r="77" spans="1:40" ht="29" x14ac:dyDescent="0.35">
      <c r="A77" s="12" t="s">
        <v>81</v>
      </c>
      <c r="B77" s="12" t="s">
        <v>521</v>
      </c>
      <c r="C77" s="5">
        <v>44963</v>
      </c>
      <c r="D77" s="12" t="s">
        <v>139</v>
      </c>
      <c r="E77" s="6" t="s">
        <v>140</v>
      </c>
      <c r="F77" s="12" t="s">
        <v>524</v>
      </c>
      <c r="G77" s="12" t="s">
        <v>523</v>
      </c>
      <c r="H77" s="12"/>
      <c r="I77" s="22"/>
      <c r="J77" s="12"/>
      <c r="K77" s="12" t="s">
        <v>4</v>
      </c>
      <c r="L77" s="12" t="s">
        <v>5</v>
      </c>
      <c r="M77" s="12" t="s">
        <v>16</v>
      </c>
      <c r="N77" s="18">
        <f ca="1">+IF(Tabla22[[#This Row],[DÍAS PENDIENTES DE EJECUCIÓN]]&lt;=0,1,($Q$1-Tabla22[[#This Row],[FECHA ACTA DE INICIO]])/(Tabla22[[#This Row],[FECHA DE TERMINACIÓN  DEL CONTRATO ]]-Tabla22[[#This Row],[FECHA ACTA DE INICIO]]))</f>
        <v>1</v>
      </c>
      <c r="O77" s="7">
        <v>18797819</v>
      </c>
      <c r="P77" s="5">
        <v>44963</v>
      </c>
      <c r="Q77" s="12" t="s">
        <v>525</v>
      </c>
      <c r="R77" s="6">
        <f ca="1">+IF(Tabla22[[#This Row],[ESTADO ACTUAL DEL CONTRATO ]]="LIQUIDADO","OK",Tabla22[[#This Row],[FECHA DE TERMINACIÓN  DEL CONTRATO ]]-$Q$1)</f>
        <v>-24</v>
      </c>
      <c r="S77" s="5">
        <v>45230</v>
      </c>
      <c r="T77" s="12"/>
      <c r="U77" s="13" t="s">
        <v>90</v>
      </c>
      <c r="V77" s="13" t="s">
        <v>90</v>
      </c>
      <c r="W77" s="13" t="s">
        <v>90</v>
      </c>
      <c r="X77" s="12" t="s">
        <v>360</v>
      </c>
      <c r="Y77" s="12" t="s">
        <v>37</v>
      </c>
      <c r="Z77" s="12" t="s">
        <v>92</v>
      </c>
      <c r="AA77" s="13" t="s">
        <v>90</v>
      </c>
      <c r="AB77" s="12"/>
      <c r="AC77" s="12"/>
      <c r="AD77" s="12"/>
      <c r="AE77" s="12"/>
      <c r="AF77" s="13" t="s">
        <v>90</v>
      </c>
      <c r="AG77" s="14" t="s">
        <v>526</v>
      </c>
      <c r="AH77" s="13" t="s">
        <v>90</v>
      </c>
      <c r="AI77" s="4">
        <v>44958</v>
      </c>
      <c r="AJ77" s="13" t="s">
        <v>90</v>
      </c>
      <c r="AK77" s="4">
        <f>+Tabla22[[#This Row],[FECHA DE TERMINACIÓN  DEL CONTRATO ]]+120</f>
        <v>45350</v>
      </c>
      <c r="AL77" s="4">
        <f>+Tabla22[[#This Row],[OPORTUNIDAD PARA LIQUIDADAR BILATERALMENTE]]+60</f>
        <v>45410</v>
      </c>
      <c r="AM77" s="4">
        <f>+Tabla22[[#This Row],[OPORTUNIDAD PARA LIQUIDAR UNILATERALMENTE]]+720</f>
        <v>46130</v>
      </c>
      <c r="AN77" s="12" t="s">
        <v>90</v>
      </c>
    </row>
    <row r="78" spans="1:40" ht="29" x14ac:dyDescent="0.35">
      <c r="A78" s="12" t="s">
        <v>81</v>
      </c>
      <c r="B78" s="12" t="s">
        <v>527</v>
      </c>
      <c r="C78" s="5">
        <v>44958</v>
      </c>
      <c r="D78" s="12" t="s">
        <v>255</v>
      </c>
      <c r="E78" s="6" t="s">
        <v>529</v>
      </c>
      <c r="F78" s="12" t="s">
        <v>528</v>
      </c>
      <c r="G78" s="12" t="s">
        <v>530</v>
      </c>
      <c r="H78" s="12"/>
      <c r="I78" s="22"/>
      <c r="J78" s="12"/>
      <c r="K78" s="12" t="s">
        <v>4</v>
      </c>
      <c r="L78" s="12" t="s">
        <v>9</v>
      </c>
      <c r="M78" s="12" t="s">
        <v>6</v>
      </c>
      <c r="N78" s="18">
        <f ca="1">+IF(Tabla22[[#This Row],[DÍAS PENDIENTES DE EJECUCIÓN]]&lt;=0,1,($Q$1-Tabla22[[#This Row],[FECHA ACTA DE INICIO]])/(Tabla22[[#This Row],[FECHA DE TERMINACIÓN  DEL CONTRATO ]]-Tabla22[[#This Row],[FECHA ACTA DE INICIO]]))</f>
        <v>0.88888888888888884</v>
      </c>
      <c r="O78" s="7">
        <v>309577455</v>
      </c>
      <c r="P78" s="5">
        <v>44958</v>
      </c>
      <c r="Q78" s="12" t="s">
        <v>519</v>
      </c>
      <c r="R78" s="6">
        <f ca="1">+IF(Tabla22[[#This Row],[ESTADO ACTUAL DEL CONTRATO ]]="LIQUIDADO","OK",Tabla22[[#This Row],[FECHA DE TERMINACIÓN  DEL CONTRATO ]]-$Q$1)</f>
        <v>37</v>
      </c>
      <c r="S78" s="5">
        <v>45291</v>
      </c>
      <c r="T78" s="12"/>
      <c r="U78" s="13" t="s">
        <v>90</v>
      </c>
      <c r="V78" s="13" t="s">
        <v>90</v>
      </c>
      <c r="W78" s="13" t="s">
        <v>90</v>
      </c>
      <c r="X78" s="12" t="s">
        <v>200</v>
      </c>
      <c r="Y78" s="12" t="s">
        <v>39</v>
      </c>
      <c r="Z78" s="12" t="s">
        <v>92</v>
      </c>
      <c r="AA78" s="13" t="s">
        <v>90</v>
      </c>
      <c r="AB78" s="12"/>
      <c r="AC78" s="12"/>
      <c r="AD78" s="12"/>
      <c r="AE78" s="12"/>
      <c r="AF78" s="13" t="s">
        <v>90</v>
      </c>
      <c r="AG78" s="14" t="s">
        <v>531</v>
      </c>
      <c r="AH78" s="13" t="s">
        <v>90</v>
      </c>
      <c r="AI78" s="4">
        <v>44958</v>
      </c>
      <c r="AJ78" s="13" t="s">
        <v>90</v>
      </c>
      <c r="AK78" s="4">
        <f>+Tabla22[[#This Row],[FECHA DE TERMINACIÓN  DEL CONTRATO ]]+120</f>
        <v>45411</v>
      </c>
      <c r="AL78" s="4">
        <f>+Tabla22[[#This Row],[OPORTUNIDAD PARA LIQUIDADAR BILATERALMENTE]]+60</f>
        <v>45471</v>
      </c>
      <c r="AM78" s="4">
        <f>+Tabla22[[#This Row],[OPORTUNIDAD PARA LIQUIDAR UNILATERALMENTE]]+720</f>
        <v>46191</v>
      </c>
      <c r="AN78" s="12" t="s">
        <v>90</v>
      </c>
    </row>
    <row r="79" spans="1:40" ht="29" x14ac:dyDescent="0.35">
      <c r="A79" s="12" t="s">
        <v>81</v>
      </c>
      <c r="B79" s="12" t="s">
        <v>532</v>
      </c>
      <c r="C79" s="5">
        <v>44958</v>
      </c>
      <c r="D79" s="12" t="s">
        <v>253</v>
      </c>
      <c r="E79" s="6" t="s">
        <v>254</v>
      </c>
      <c r="F79" s="12" t="s">
        <v>150</v>
      </c>
      <c r="G79" s="12" t="s">
        <v>533</v>
      </c>
      <c r="H79" s="12"/>
      <c r="I79" s="22"/>
      <c r="J79" s="12"/>
      <c r="K79" s="12" t="s">
        <v>4</v>
      </c>
      <c r="L79" s="12" t="s">
        <v>9</v>
      </c>
      <c r="M79" s="12" t="s">
        <v>6</v>
      </c>
      <c r="N79" s="18">
        <f ca="1">+IF(Tabla22[[#This Row],[DÍAS PENDIENTES DE EJECUCIÓN]]&lt;=0,1,($Q$1-Tabla22[[#This Row],[FECHA ACTA DE INICIO]])/(Tabla22[[#This Row],[FECHA DE TERMINACIÓN  DEL CONTRATO ]]-Tabla22[[#This Row],[FECHA ACTA DE INICIO]]))</f>
        <v>0.88855421686746983</v>
      </c>
      <c r="O79" s="7">
        <v>38602934</v>
      </c>
      <c r="P79" s="5">
        <v>44959</v>
      </c>
      <c r="Q79" s="12" t="s">
        <v>519</v>
      </c>
      <c r="R79" s="6">
        <f ca="1">+IF(Tabla22[[#This Row],[ESTADO ACTUAL DEL CONTRATO ]]="LIQUIDADO","OK",Tabla22[[#This Row],[FECHA DE TERMINACIÓN  DEL CONTRATO ]]-$Q$1)</f>
        <v>37</v>
      </c>
      <c r="S79" s="5">
        <v>45291</v>
      </c>
      <c r="T79" s="12"/>
      <c r="U79" s="13" t="s">
        <v>90</v>
      </c>
      <c r="V79" s="13" t="s">
        <v>90</v>
      </c>
      <c r="W79" s="13" t="s">
        <v>90</v>
      </c>
      <c r="X79" s="12" t="s">
        <v>360</v>
      </c>
      <c r="Y79" s="12" t="s">
        <v>37</v>
      </c>
      <c r="Z79" s="12" t="s">
        <v>92</v>
      </c>
      <c r="AA79" s="13" t="s">
        <v>90</v>
      </c>
      <c r="AB79" s="12"/>
      <c r="AC79" s="12"/>
      <c r="AD79" s="12"/>
      <c r="AE79" s="12"/>
      <c r="AF79" s="13" t="s">
        <v>90</v>
      </c>
      <c r="AG79" s="14" t="s">
        <v>534</v>
      </c>
      <c r="AH79" s="13" t="s">
        <v>90</v>
      </c>
      <c r="AI79" s="4">
        <v>44958</v>
      </c>
      <c r="AJ79" s="13" t="s">
        <v>90</v>
      </c>
      <c r="AK79" s="4">
        <f>+Tabla22[[#This Row],[FECHA DE TERMINACIÓN  DEL CONTRATO ]]+120</f>
        <v>45411</v>
      </c>
      <c r="AL79" s="4">
        <f>+Tabla22[[#This Row],[OPORTUNIDAD PARA LIQUIDADAR BILATERALMENTE]]+60</f>
        <v>45471</v>
      </c>
      <c r="AM79" s="4">
        <f>+Tabla22[[#This Row],[OPORTUNIDAD PARA LIQUIDAR UNILATERALMENTE]]+720</f>
        <v>46191</v>
      </c>
      <c r="AN79" s="12" t="s">
        <v>90</v>
      </c>
    </row>
    <row r="80" spans="1:40" ht="29" x14ac:dyDescent="0.35">
      <c r="A80" s="12" t="s">
        <v>81</v>
      </c>
      <c r="B80" s="12" t="s">
        <v>536</v>
      </c>
      <c r="C80" s="5">
        <v>44963</v>
      </c>
      <c r="D80" s="12" t="s">
        <v>535</v>
      </c>
      <c r="E80" s="6" t="s">
        <v>539</v>
      </c>
      <c r="F80" s="12" t="s">
        <v>538</v>
      </c>
      <c r="G80" s="12" t="s">
        <v>537</v>
      </c>
      <c r="H80" s="12"/>
      <c r="I80" s="22"/>
      <c r="J80" s="12"/>
      <c r="K80" s="12" t="s">
        <v>14</v>
      </c>
      <c r="L80" s="12" t="s">
        <v>12</v>
      </c>
      <c r="M80" s="12" t="s">
        <v>6</v>
      </c>
      <c r="N80" s="18">
        <f ca="1">+IF(Tabla22[[#This Row],[DÍAS PENDIENTES DE EJECUCIÓN]]&lt;=0,1,($Q$1-Tabla22[[#This Row],[FECHA ACTA DE INICIO]])/(Tabla22[[#This Row],[FECHA DE TERMINACIÓN  DEL CONTRATO ]]-Tabla22[[#This Row],[FECHA ACTA DE INICIO]]))</f>
        <v>0.88719512195121952</v>
      </c>
      <c r="O80" s="7">
        <v>162877000</v>
      </c>
      <c r="P80" s="5">
        <v>44963</v>
      </c>
      <c r="Q80" s="12" t="s">
        <v>519</v>
      </c>
      <c r="R80" s="6">
        <f ca="1">+IF(Tabla22[[#This Row],[ESTADO ACTUAL DEL CONTRATO ]]="LIQUIDADO","OK",Tabla22[[#This Row],[FECHA DE TERMINACIÓN  DEL CONTRATO ]]-$Q$1)</f>
        <v>37</v>
      </c>
      <c r="S80" s="5">
        <v>45291</v>
      </c>
      <c r="T80" s="12"/>
      <c r="U80" s="13" t="s">
        <v>90</v>
      </c>
      <c r="V80" s="13" t="s">
        <v>90</v>
      </c>
      <c r="W80" s="13" t="s">
        <v>90</v>
      </c>
      <c r="X80" s="12" t="s">
        <v>200</v>
      </c>
      <c r="Y80" s="12" t="s">
        <v>39</v>
      </c>
      <c r="Z80" s="12" t="s">
        <v>92</v>
      </c>
      <c r="AA80" s="13" t="s">
        <v>90</v>
      </c>
      <c r="AB80" s="12"/>
      <c r="AC80" s="12"/>
      <c r="AD80" s="12"/>
      <c r="AE80" s="12"/>
      <c r="AF80" s="13" t="s">
        <v>90</v>
      </c>
      <c r="AG80" s="14" t="s">
        <v>540</v>
      </c>
      <c r="AH80" s="13" t="s">
        <v>90</v>
      </c>
      <c r="AI80" s="4">
        <v>44944</v>
      </c>
      <c r="AJ80" s="13" t="s">
        <v>90</v>
      </c>
      <c r="AK80" s="4">
        <f>+Tabla22[[#This Row],[FECHA DE TERMINACIÓN  DEL CONTRATO ]]+120</f>
        <v>45411</v>
      </c>
      <c r="AL80" s="4">
        <f>+Tabla22[[#This Row],[OPORTUNIDAD PARA LIQUIDADAR BILATERALMENTE]]+60</f>
        <v>45471</v>
      </c>
      <c r="AM80" s="4">
        <f>+Tabla22[[#This Row],[OPORTUNIDAD PARA LIQUIDAR UNILATERALMENTE]]+720</f>
        <v>46191</v>
      </c>
      <c r="AN80" s="12" t="s">
        <v>90</v>
      </c>
    </row>
    <row r="81" spans="1:40" ht="29" x14ac:dyDescent="0.35">
      <c r="A81" s="12" t="s">
        <v>81</v>
      </c>
      <c r="B81" s="12" t="s">
        <v>541</v>
      </c>
      <c r="C81" s="5">
        <v>44965</v>
      </c>
      <c r="D81" s="12" t="s">
        <v>543</v>
      </c>
      <c r="E81" s="6">
        <v>1128477676</v>
      </c>
      <c r="F81" s="12" t="s">
        <v>544</v>
      </c>
      <c r="G81" s="12" t="s">
        <v>542</v>
      </c>
      <c r="H81" s="12"/>
      <c r="I81" s="22"/>
      <c r="J81" s="12"/>
      <c r="K81" s="12" t="s">
        <v>4</v>
      </c>
      <c r="L81" s="12" t="s">
        <v>24</v>
      </c>
      <c r="M81" s="12" t="s">
        <v>16</v>
      </c>
      <c r="N81" s="18">
        <f ca="1">+IF(Tabla22[[#This Row],[DÍAS PENDIENTES DE EJECUCIÓN]]&lt;=0,1,($Q$1-Tabla22[[#This Row],[FECHA ACTA DE INICIO]])/(Tabla22[[#This Row],[FECHA DE TERMINACIÓN  DEL CONTRATO ]]-Tabla22[[#This Row],[FECHA ACTA DE INICIO]]))</f>
        <v>1</v>
      </c>
      <c r="O81" s="7">
        <v>9446145</v>
      </c>
      <c r="P81" s="5">
        <v>44964</v>
      </c>
      <c r="Q81" s="12" t="s">
        <v>545</v>
      </c>
      <c r="R81" s="6">
        <f ca="1">+IF(Tabla22[[#This Row],[ESTADO ACTUAL DEL CONTRATO ]]="LIQUIDADO","OK",Tabla22[[#This Row],[FECHA DE TERMINACIÓN  DEL CONTRATO ]]-$Q$1)</f>
        <v>-238</v>
      </c>
      <c r="S81" s="5">
        <v>45016</v>
      </c>
      <c r="T81" s="12"/>
      <c r="U81" s="13" t="s">
        <v>90</v>
      </c>
      <c r="V81" s="13" t="s">
        <v>90</v>
      </c>
      <c r="W81" s="13" t="s">
        <v>90</v>
      </c>
      <c r="X81" s="12" t="s">
        <v>360</v>
      </c>
      <c r="Y81" s="12" t="s">
        <v>21</v>
      </c>
      <c r="Z81" s="12" t="s">
        <v>92</v>
      </c>
      <c r="AA81" s="13" t="s">
        <v>90</v>
      </c>
      <c r="AB81" s="12"/>
      <c r="AC81" s="12"/>
      <c r="AD81" s="12"/>
      <c r="AE81" s="12"/>
      <c r="AF81" s="13" t="s">
        <v>90</v>
      </c>
      <c r="AG81" s="14" t="s">
        <v>546</v>
      </c>
      <c r="AH81" s="13" t="s">
        <v>90</v>
      </c>
      <c r="AI81" s="4">
        <v>44964</v>
      </c>
      <c r="AJ81" s="13" t="s">
        <v>90</v>
      </c>
      <c r="AK81" s="4">
        <f>+Tabla22[[#This Row],[FECHA DE TERMINACIÓN  DEL CONTRATO ]]+120</f>
        <v>45136</v>
      </c>
      <c r="AL81" s="4">
        <f>+Tabla22[[#This Row],[OPORTUNIDAD PARA LIQUIDADAR BILATERALMENTE]]+60</f>
        <v>45196</v>
      </c>
      <c r="AM81" s="4">
        <f>+Tabla22[[#This Row],[OPORTUNIDAD PARA LIQUIDAR UNILATERALMENTE]]+720</f>
        <v>45916</v>
      </c>
      <c r="AN81" s="12" t="s">
        <v>90</v>
      </c>
    </row>
    <row r="82" spans="1:40" ht="29" x14ac:dyDescent="0.35">
      <c r="A82" s="12" t="s">
        <v>81</v>
      </c>
      <c r="B82" s="12" t="s">
        <v>547</v>
      </c>
      <c r="C82" s="5">
        <v>44967</v>
      </c>
      <c r="D82" s="12" t="s">
        <v>549</v>
      </c>
      <c r="E82" s="6">
        <v>42868351</v>
      </c>
      <c r="F82" s="12" t="s">
        <v>550</v>
      </c>
      <c r="G82" s="12" t="s">
        <v>548</v>
      </c>
      <c r="H82" s="12"/>
      <c r="I82" s="22"/>
      <c r="J82" s="12"/>
      <c r="K82" s="12" t="s">
        <v>4</v>
      </c>
      <c r="L82" s="12" t="s">
        <v>24</v>
      </c>
      <c r="M82" s="12" t="s">
        <v>16</v>
      </c>
      <c r="N82" s="18">
        <f ca="1">+IF(Tabla22[[#This Row],[DÍAS PENDIENTES DE EJECUCIÓN]]&lt;=0,1,($Q$1-Tabla22[[#This Row],[FECHA ACTA DE INICIO]])/(Tabla22[[#This Row],[FECHA DE TERMINACIÓN  DEL CONTRATO ]]-Tabla22[[#This Row],[FECHA ACTA DE INICIO]]))</f>
        <v>1</v>
      </c>
      <c r="O82" s="7">
        <v>8901175</v>
      </c>
      <c r="P82" s="5">
        <v>44967</v>
      </c>
      <c r="Q82" s="12" t="s">
        <v>551</v>
      </c>
      <c r="R82" s="6">
        <f ca="1">+IF(Tabla22[[#This Row],[ESTADO ACTUAL DEL CONTRATO ]]="LIQUIDADO","OK",Tabla22[[#This Row],[FECHA DE TERMINACIÓN  DEL CONTRATO ]]-$Q$1)</f>
        <v>-238</v>
      </c>
      <c r="S82" s="5">
        <v>45016</v>
      </c>
      <c r="T82" s="12"/>
      <c r="U82" s="13" t="s">
        <v>90</v>
      </c>
      <c r="V82" s="13" t="s">
        <v>90</v>
      </c>
      <c r="W82" s="13" t="s">
        <v>90</v>
      </c>
      <c r="X82" s="12" t="s">
        <v>360</v>
      </c>
      <c r="Y82" s="12" t="s">
        <v>39</v>
      </c>
      <c r="Z82" s="12" t="s">
        <v>92</v>
      </c>
      <c r="AA82" s="13" t="s">
        <v>90</v>
      </c>
      <c r="AB82" s="12"/>
      <c r="AC82" s="12"/>
      <c r="AD82" s="12"/>
      <c r="AE82" s="12"/>
      <c r="AF82" s="13" t="s">
        <v>90</v>
      </c>
      <c r="AG82" s="14" t="s">
        <v>552</v>
      </c>
      <c r="AH82" s="13" t="s">
        <v>90</v>
      </c>
      <c r="AI82" s="4">
        <v>44965</v>
      </c>
      <c r="AJ82" s="13" t="s">
        <v>90</v>
      </c>
      <c r="AK82" s="4">
        <f>+Tabla22[[#This Row],[FECHA DE TERMINACIÓN  DEL CONTRATO ]]+120</f>
        <v>45136</v>
      </c>
      <c r="AL82" s="4">
        <f>+Tabla22[[#This Row],[OPORTUNIDAD PARA LIQUIDADAR BILATERALMENTE]]+60</f>
        <v>45196</v>
      </c>
      <c r="AM82" s="4">
        <f>+Tabla22[[#This Row],[OPORTUNIDAD PARA LIQUIDAR UNILATERALMENTE]]+720</f>
        <v>45916</v>
      </c>
      <c r="AN82" s="12" t="s">
        <v>90</v>
      </c>
    </row>
    <row r="83" spans="1:40" ht="29" x14ac:dyDescent="0.35">
      <c r="A83" s="12" t="s">
        <v>81</v>
      </c>
      <c r="B83" s="12" t="s">
        <v>554</v>
      </c>
      <c r="C83" s="5">
        <v>44974</v>
      </c>
      <c r="D83" s="12" t="s">
        <v>553</v>
      </c>
      <c r="E83" s="6">
        <v>71784854</v>
      </c>
      <c r="F83" s="12" t="s">
        <v>555</v>
      </c>
      <c r="G83" s="12" t="s">
        <v>556</v>
      </c>
      <c r="H83" s="12"/>
      <c r="I83" s="22"/>
      <c r="J83" s="12"/>
      <c r="K83" s="12" t="s">
        <v>4</v>
      </c>
      <c r="L83" s="12" t="s">
        <v>24</v>
      </c>
      <c r="M83" s="12" t="s">
        <v>16</v>
      </c>
      <c r="N83" s="18">
        <f ca="1">+IF(Tabla22[[#This Row],[DÍAS PENDIENTES DE EJECUCIÓN]]&lt;=0,1,($Q$1-Tabla22[[#This Row],[FECHA ACTA DE INICIO]])/(Tabla22[[#This Row],[FECHA DE TERMINACIÓN  DEL CONTRATO ]]-Tabla22[[#This Row],[FECHA ACTA DE INICIO]]))</f>
        <v>1</v>
      </c>
      <c r="O83" s="7">
        <v>4760883</v>
      </c>
      <c r="P83" s="5">
        <v>44979</v>
      </c>
      <c r="Q83" s="12" t="s">
        <v>557</v>
      </c>
      <c r="R83" s="6">
        <f ca="1">+IF(Tabla22[[#This Row],[ESTADO ACTUAL DEL CONTRATO ]]="LIQUIDADO","OK",Tabla22[[#This Row],[FECHA DE TERMINACIÓN  DEL CONTRATO ]]-$Q$1)</f>
        <v>-238</v>
      </c>
      <c r="S83" s="5">
        <v>45016</v>
      </c>
      <c r="T83" s="12"/>
      <c r="U83" s="13" t="s">
        <v>90</v>
      </c>
      <c r="V83" s="13" t="s">
        <v>90</v>
      </c>
      <c r="W83" s="13" t="s">
        <v>90</v>
      </c>
      <c r="X83" s="12" t="s">
        <v>360</v>
      </c>
      <c r="Y83" s="12" t="s">
        <v>10</v>
      </c>
      <c r="Z83" s="12" t="s">
        <v>92</v>
      </c>
      <c r="AA83" s="12" t="s">
        <v>499</v>
      </c>
      <c r="AB83" s="12"/>
      <c r="AC83" s="12"/>
      <c r="AD83" s="12"/>
      <c r="AE83" s="12"/>
      <c r="AF83" s="13" t="s">
        <v>90</v>
      </c>
      <c r="AG83" s="14" t="s">
        <v>558</v>
      </c>
      <c r="AH83" s="13" t="s">
        <v>90</v>
      </c>
      <c r="AI83" s="4">
        <v>44974</v>
      </c>
      <c r="AJ83" s="13" t="s">
        <v>90</v>
      </c>
      <c r="AK83" s="4">
        <f>+Tabla22[[#This Row],[FECHA DE TERMINACIÓN  DEL CONTRATO ]]+120</f>
        <v>45136</v>
      </c>
      <c r="AL83" s="4">
        <f>+Tabla22[[#This Row],[OPORTUNIDAD PARA LIQUIDADAR BILATERALMENTE]]+60</f>
        <v>45196</v>
      </c>
      <c r="AM83" s="4">
        <f>+Tabla22[[#This Row],[OPORTUNIDAD PARA LIQUIDAR UNILATERALMENTE]]+720</f>
        <v>45916</v>
      </c>
      <c r="AN83" s="12" t="s">
        <v>90</v>
      </c>
    </row>
    <row r="84" spans="1:40" ht="29" x14ac:dyDescent="0.35">
      <c r="A84" s="12" t="s">
        <v>81</v>
      </c>
      <c r="B84" s="12" t="s">
        <v>559</v>
      </c>
      <c r="C84" s="5">
        <v>44974</v>
      </c>
      <c r="D84" s="12" t="s">
        <v>560</v>
      </c>
      <c r="E84" s="6">
        <v>1026143755</v>
      </c>
      <c r="F84" s="12" t="s">
        <v>565</v>
      </c>
      <c r="G84" s="12" t="s">
        <v>561</v>
      </c>
      <c r="H84" s="12"/>
      <c r="I84" s="22"/>
      <c r="J84" s="12"/>
      <c r="K84" s="12" t="s">
        <v>4</v>
      </c>
      <c r="L84" s="12" t="s">
        <v>24</v>
      </c>
      <c r="M84" s="12" t="s">
        <v>16</v>
      </c>
      <c r="N84" s="18">
        <f ca="1">+IF(Tabla22[[#This Row],[DÍAS PENDIENTES DE EJECUCIÓN]]&lt;=0,1,($Q$1-Tabla22[[#This Row],[FECHA ACTA DE INICIO]])/(Tabla22[[#This Row],[FECHA DE TERMINACIÓN  DEL CONTRATO ]]-Tabla22[[#This Row],[FECHA ACTA DE INICIO]]))</f>
        <v>1</v>
      </c>
      <c r="O84" s="7">
        <v>5350066</v>
      </c>
      <c r="P84" s="5">
        <v>44974</v>
      </c>
      <c r="Q84" s="12" t="s">
        <v>562</v>
      </c>
      <c r="R84" s="6">
        <f ca="1">+IF(Tabla22[[#This Row],[ESTADO ACTUAL DEL CONTRATO ]]="LIQUIDADO","OK",Tabla22[[#This Row],[FECHA DE TERMINACIÓN  DEL CONTRATO ]]-$Q$1)</f>
        <v>-238</v>
      </c>
      <c r="S84" s="5">
        <v>45016</v>
      </c>
      <c r="T84" s="12"/>
      <c r="U84" s="13" t="s">
        <v>90</v>
      </c>
      <c r="V84" s="13" t="s">
        <v>90</v>
      </c>
      <c r="W84" s="13" t="s">
        <v>90</v>
      </c>
      <c r="X84" s="12" t="s">
        <v>99</v>
      </c>
      <c r="Y84" s="12" t="s">
        <v>7</v>
      </c>
      <c r="Z84" s="12" t="s">
        <v>92</v>
      </c>
      <c r="AA84" s="12" t="s">
        <v>348</v>
      </c>
      <c r="AB84" s="12"/>
      <c r="AC84" s="12"/>
      <c r="AD84" s="12"/>
      <c r="AE84" s="12"/>
      <c r="AF84" s="13" t="s">
        <v>90</v>
      </c>
      <c r="AG84" s="14" t="s">
        <v>563</v>
      </c>
      <c r="AH84" s="13" t="s">
        <v>90</v>
      </c>
      <c r="AI84" s="4">
        <v>44974</v>
      </c>
      <c r="AJ84" s="13" t="s">
        <v>90</v>
      </c>
      <c r="AK84" s="4">
        <f>+Tabla22[[#This Row],[FECHA DE TERMINACIÓN  DEL CONTRATO ]]+120</f>
        <v>45136</v>
      </c>
      <c r="AL84" s="4">
        <f>+Tabla22[[#This Row],[OPORTUNIDAD PARA LIQUIDADAR BILATERALMENTE]]+60</f>
        <v>45196</v>
      </c>
      <c r="AM84" s="4">
        <f>+Tabla22[[#This Row],[OPORTUNIDAD PARA LIQUIDAR UNILATERALMENTE]]+720</f>
        <v>45916</v>
      </c>
      <c r="AN84" s="12" t="s">
        <v>90</v>
      </c>
    </row>
    <row r="85" spans="1:40" ht="29" x14ac:dyDescent="0.35">
      <c r="A85" s="12" t="s">
        <v>81</v>
      </c>
      <c r="B85" s="12" t="s">
        <v>564</v>
      </c>
      <c r="C85" s="5">
        <v>44980</v>
      </c>
      <c r="D85" s="12" t="s">
        <v>200</v>
      </c>
      <c r="E85" s="6">
        <v>1035227552</v>
      </c>
      <c r="F85" s="12" t="s">
        <v>566</v>
      </c>
      <c r="G85" s="12" t="s">
        <v>567</v>
      </c>
      <c r="H85" s="12"/>
      <c r="I85" s="22"/>
      <c r="J85" s="12"/>
      <c r="K85" s="12" t="s">
        <v>4</v>
      </c>
      <c r="L85" s="12" t="s">
        <v>24</v>
      </c>
      <c r="M85" s="12" t="s">
        <v>16</v>
      </c>
      <c r="N85" s="18">
        <f ca="1">+IF(Tabla22[[#This Row],[DÍAS PENDIENTES DE EJECUCIÓN]]&lt;=0,1,($Q$1-Tabla22[[#This Row],[FECHA ACTA DE INICIO]])/(Tabla22[[#This Row],[FECHA DE TERMINACIÓN  DEL CONTRATO ]]-Tabla22[[#This Row],[FECHA ACTA DE INICIO]]))</f>
        <v>1</v>
      </c>
      <c r="O85" s="7">
        <v>8277889</v>
      </c>
      <c r="P85" s="5">
        <v>44980</v>
      </c>
      <c r="Q85" s="12" t="s">
        <v>568</v>
      </c>
      <c r="R85" s="6">
        <f ca="1">+IF(Tabla22[[#This Row],[ESTADO ACTUAL DEL CONTRATO ]]="LIQUIDADO","OK",Tabla22[[#This Row],[FECHA DE TERMINACIÓN  DEL CONTRATO ]]-$Q$1)</f>
        <v>-233</v>
      </c>
      <c r="S85" s="5">
        <v>45021</v>
      </c>
      <c r="T85" s="12"/>
      <c r="U85" s="13" t="s">
        <v>90</v>
      </c>
      <c r="V85" s="13" t="s">
        <v>90</v>
      </c>
      <c r="W85" s="13" t="s">
        <v>90</v>
      </c>
      <c r="X85" s="12" t="s">
        <v>360</v>
      </c>
      <c r="Y85" s="12" t="s">
        <v>21</v>
      </c>
      <c r="Z85" s="12" t="s">
        <v>92</v>
      </c>
      <c r="AA85" s="13" t="s">
        <v>90</v>
      </c>
      <c r="AB85" s="12"/>
      <c r="AC85" s="12"/>
      <c r="AD85" s="12"/>
      <c r="AE85" s="12"/>
      <c r="AF85" s="13" t="s">
        <v>90</v>
      </c>
      <c r="AG85" s="14" t="s">
        <v>569</v>
      </c>
      <c r="AH85" s="13" t="s">
        <v>90</v>
      </c>
      <c r="AI85" s="4">
        <v>44980</v>
      </c>
      <c r="AJ85" s="13" t="s">
        <v>90</v>
      </c>
      <c r="AK85" s="4">
        <f>+Tabla22[[#This Row],[FECHA DE TERMINACIÓN  DEL CONTRATO ]]+120</f>
        <v>45141</v>
      </c>
      <c r="AL85" s="4">
        <f>+Tabla22[[#This Row],[OPORTUNIDAD PARA LIQUIDADAR BILATERALMENTE]]+60</f>
        <v>45201</v>
      </c>
      <c r="AM85" s="4">
        <f>+Tabla22[[#This Row],[OPORTUNIDAD PARA LIQUIDAR UNILATERALMENTE]]+720</f>
        <v>45921</v>
      </c>
      <c r="AN85" s="12" t="s">
        <v>90</v>
      </c>
    </row>
    <row r="86" spans="1:40" ht="29" x14ac:dyDescent="0.35">
      <c r="A86" s="12" t="s">
        <v>81</v>
      </c>
      <c r="B86" s="12" t="s">
        <v>570</v>
      </c>
      <c r="C86" s="5">
        <v>44986</v>
      </c>
      <c r="D86" s="12" t="s">
        <v>88</v>
      </c>
      <c r="E86" s="6" t="s">
        <v>89</v>
      </c>
      <c r="F86" s="12" t="s">
        <v>571</v>
      </c>
      <c r="G86" s="12" t="s">
        <v>572</v>
      </c>
      <c r="H86" s="12"/>
      <c r="I86" s="22"/>
      <c r="J86" s="12"/>
      <c r="K86" s="12" t="s">
        <v>4</v>
      </c>
      <c r="L86" s="12" t="s">
        <v>5</v>
      </c>
      <c r="M86" s="12" t="s">
        <v>6</v>
      </c>
      <c r="N86" s="18">
        <f ca="1">+IF(Tabla22[[#This Row],[DÍAS PENDIENTES DE EJECUCIÓN]]&lt;=0,1,($Q$1-Tabla22[[#This Row],[FECHA ACTA DE INICIO]])/(Tabla22[[#This Row],[FECHA DE TERMINACIÓN  DEL CONTRATO ]]-Tabla22[[#This Row],[FECHA ACTA DE INICIO]]))</f>
        <v>1</v>
      </c>
      <c r="O86" s="7">
        <v>328318058</v>
      </c>
      <c r="P86" s="5">
        <v>44986</v>
      </c>
      <c r="Q86" s="12" t="s">
        <v>573</v>
      </c>
      <c r="R86" s="6">
        <f ca="1">+IF(Tabla22[[#This Row],[ESTADO ACTUAL DEL CONTRATO ]]="LIQUIDADO","OK",Tabla22[[#This Row],[FECHA DE TERMINACIÓN  DEL CONTRATO ]]-$Q$1)</f>
        <v>-24</v>
      </c>
      <c r="S86" s="5">
        <v>45230</v>
      </c>
      <c r="T86" s="12"/>
      <c r="U86" s="13" t="s">
        <v>90</v>
      </c>
      <c r="V86" s="13" t="s">
        <v>90</v>
      </c>
      <c r="W86" s="13" t="s">
        <v>90</v>
      </c>
      <c r="X86" s="12" t="s">
        <v>360</v>
      </c>
      <c r="Y86" s="12" t="s">
        <v>33</v>
      </c>
      <c r="Z86" s="12" t="s">
        <v>92</v>
      </c>
      <c r="AA86" s="12" t="s">
        <v>574</v>
      </c>
      <c r="AB86" s="12"/>
      <c r="AC86" s="12"/>
      <c r="AD86" s="12"/>
      <c r="AE86" s="12"/>
      <c r="AF86" s="13" t="s">
        <v>90</v>
      </c>
      <c r="AG86" s="14" t="s">
        <v>575</v>
      </c>
      <c r="AH86" s="13" t="s">
        <v>90</v>
      </c>
      <c r="AI86" s="4">
        <v>44986</v>
      </c>
      <c r="AJ86" s="13" t="s">
        <v>90</v>
      </c>
      <c r="AK86" s="4">
        <f>+Tabla22[[#This Row],[FECHA DE TERMINACIÓN  DEL CONTRATO ]]+120</f>
        <v>45350</v>
      </c>
      <c r="AL86" s="4">
        <f>+Tabla22[[#This Row],[OPORTUNIDAD PARA LIQUIDADAR BILATERALMENTE]]+60</f>
        <v>45410</v>
      </c>
      <c r="AM86" s="4">
        <f>+Tabla22[[#This Row],[OPORTUNIDAD PARA LIQUIDAR UNILATERALMENTE]]+720</f>
        <v>46130</v>
      </c>
      <c r="AN86" s="12" t="s">
        <v>90</v>
      </c>
    </row>
    <row r="87" spans="1:40" ht="29" x14ac:dyDescent="0.35">
      <c r="A87" s="12" t="s">
        <v>81</v>
      </c>
      <c r="B87" s="12" t="s">
        <v>576</v>
      </c>
      <c r="C87" s="5">
        <v>44985</v>
      </c>
      <c r="D87" s="12" t="s">
        <v>578</v>
      </c>
      <c r="E87" s="6" t="s">
        <v>579</v>
      </c>
      <c r="F87" s="12" t="s">
        <v>577</v>
      </c>
      <c r="G87" s="12" t="s">
        <v>580</v>
      </c>
      <c r="H87" s="12"/>
      <c r="I87" s="22"/>
      <c r="J87" s="12"/>
      <c r="K87" s="12" t="s">
        <v>14</v>
      </c>
      <c r="L87" s="12" t="s">
        <v>15</v>
      </c>
      <c r="M87" s="12" t="s">
        <v>6</v>
      </c>
      <c r="N87" s="18">
        <f ca="1">+IF(Tabla22[[#This Row],[DÍAS PENDIENTES DE EJECUCIÓN]]&lt;=0,1,($Q$1-Tabla22[[#This Row],[FECHA ACTA DE INICIO]])/(Tabla22[[#This Row],[FECHA DE TERMINACIÓN  DEL CONTRATO ]]-Tabla22[[#This Row],[FECHA ACTA DE INICIO]]))</f>
        <v>0.87666666666666671</v>
      </c>
      <c r="O87" s="7" t="s">
        <v>581</v>
      </c>
      <c r="P87" s="5">
        <v>44991</v>
      </c>
      <c r="Q87" s="12" t="s">
        <v>582</v>
      </c>
      <c r="R87" s="6">
        <f ca="1">+IF(Tabla22[[#This Row],[ESTADO ACTUAL DEL CONTRATO ]]="LIQUIDADO","OK",Tabla22[[#This Row],[FECHA DE TERMINACIÓN  DEL CONTRATO ]]-$Q$1)</f>
        <v>37</v>
      </c>
      <c r="S87" s="5">
        <v>45291</v>
      </c>
      <c r="T87" s="12"/>
      <c r="U87" s="13" t="s">
        <v>90</v>
      </c>
      <c r="V87" s="13" t="s">
        <v>90</v>
      </c>
      <c r="W87" s="13" t="s">
        <v>90</v>
      </c>
      <c r="X87" s="12" t="s">
        <v>200</v>
      </c>
      <c r="Y87" s="12" t="s">
        <v>39</v>
      </c>
      <c r="Z87" s="12" t="s">
        <v>92</v>
      </c>
      <c r="AA87" s="12" t="s">
        <v>108</v>
      </c>
      <c r="AB87" s="12"/>
      <c r="AC87" s="12"/>
      <c r="AD87" s="12"/>
      <c r="AE87" s="12"/>
      <c r="AF87" s="13" t="s">
        <v>90</v>
      </c>
      <c r="AG87" s="14" t="s">
        <v>583</v>
      </c>
      <c r="AH87" s="13" t="s">
        <v>90</v>
      </c>
      <c r="AI87" s="4">
        <v>44966</v>
      </c>
      <c r="AJ87" s="13" t="s">
        <v>90</v>
      </c>
      <c r="AK87" s="4">
        <f>+Tabla22[[#This Row],[FECHA DE TERMINACIÓN  DEL CONTRATO ]]+120</f>
        <v>45411</v>
      </c>
      <c r="AL87" s="4">
        <f>+Tabla22[[#This Row],[OPORTUNIDAD PARA LIQUIDADAR BILATERALMENTE]]+60</f>
        <v>45471</v>
      </c>
      <c r="AM87" s="4">
        <f>+Tabla22[[#This Row],[OPORTUNIDAD PARA LIQUIDAR UNILATERALMENTE]]+720</f>
        <v>46191</v>
      </c>
      <c r="AN87" s="12" t="s">
        <v>90</v>
      </c>
    </row>
    <row r="88" spans="1:40" ht="29" x14ac:dyDescent="0.35">
      <c r="A88" s="12" t="s">
        <v>81</v>
      </c>
      <c r="B88" s="12" t="s">
        <v>586</v>
      </c>
      <c r="C88" s="5">
        <v>44992</v>
      </c>
      <c r="D88" s="12" t="s">
        <v>593</v>
      </c>
      <c r="E88" s="6" t="s">
        <v>594</v>
      </c>
      <c r="F88" s="12" t="s">
        <v>544</v>
      </c>
      <c r="G88" s="12" t="s">
        <v>595</v>
      </c>
      <c r="H88" s="12"/>
      <c r="I88" s="22"/>
      <c r="J88" s="12"/>
      <c r="K88" s="12" t="s">
        <v>4</v>
      </c>
      <c r="L88" s="12" t="s">
        <v>24</v>
      </c>
      <c r="M88" s="12" t="s">
        <v>16</v>
      </c>
      <c r="N88" s="18">
        <f ca="1">+IF(Tabla22[[#This Row],[DÍAS PENDIENTES DE EJECUCIÓN]]&lt;=0,1,($Q$1-Tabla22[[#This Row],[FECHA ACTA DE INICIO]])/(Tabla22[[#This Row],[FECHA DE TERMINACIÓN  DEL CONTRATO ]]-Tabla22[[#This Row],[FECHA ACTA DE INICIO]]))</f>
        <v>1</v>
      </c>
      <c r="O88" s="7">
        <v>4541416</v>
      </c>
      <c r="P88" s="5">
        <v>44992</v>
      </c>
      <c r="Q88" s="12" t="s">
        <v>596</v>
      </c>
      <c r="R88" s="6">
        <f ca="1">+IF(Tabla22[[#This Row],[ESTADO ACTUAL DEL CONTRATO ]]="LIQUIDADO","OK",Tabla22[[#This Row],[FECHA DE TERMINACIÓN  DEL CONTRATO ]]-$Q$1)</f>
        <v>-238</v>
      </c>
      <c r="S88" s="5">
        <v>45016</v>
      </c>
      <c r="T88" s="12"/>
      <c r="U88" s="13" t="s">
        <v>90</v>
      </c>
      <c r="V88" s="13" t="s">
        <v>90</v>
      </c>
      <c r="W88" s="13" t="s">
        <v>90</v>
      </c>
      <c r="X88" s="12" t="s">
        <v>360</v>
      </c>
      <c r="Y88" s="12" t="s">
        <v>21</v>
      </c>
      <c r="Z88" s="12" t="s">
        <v>92</v>
      </c>
      <c r="AA88" s="12" t="s">
        <v>200</v>
      </c>
      <c r="AB88" s="12"/>
      <c r="AC88" s="12"/>
      <c r="AD88" s="12"/>
      <c r="AE88" s="12"/>
      <c r="AF88" s="13" t="s">
        <v>90</v>
      </c>
      <c r="AG88" s="14" t="s">
        <v>597</v>
      </c>
      <c r="AH88" s="13" t="s">
        <v>90</v>
      </c>
      <c r="AI88" s="4">
        <v>44992</v>
      </c>
      <c r="AJ88" s="13" t="s">
        <v>90</v>
      </c>
      <c r="AK88" s="4">
        <f>+Tabla22[[#This Row],[FECHA DE TERMINACIÓN  DEL CONTRATO ]]+120</f>
        <v>45136</v>
      </c>
      <c r="AL88" s="4">
        <f>+Tabla22[[#This Row],[OPORTUNIDAD PARA LIQUIDADAR BILATERALMENTE]]+60</f>
        <v>45196</v>
      </c>
      <c r="AM88" s="4">
        <f>+Tabla22[[#This Row],[OPORTUNIDAD PARA LIQUIDAR UNILATERALMENTE]]+720</f>
        <v>45916</v>
      </c>
      <c r="AN88" s="12" t="s">
        <v>90</v>
      </c>
    </row>
    <row r="89" spans="1:40" ht="29" x14ac:dyDescent="0.35">
      <c r="A89" s="12" t="s">
        <v>81</v>
      </c>
      <c r="B89" s="12" t="s">
        <v>587</v>
      </c>
      <c r="C89" s="5">
        <v>44998</v>
      </c>
      <c r="D89" s="12" t="s">
        <v>591</v>
      </c>
      <c r="E89" s="6" t="s">
        <v>599</v>
      </c>
      <c r="F89" s="12" t="s">
        <v>598</v>
      </c>
      <c r="G89" s="12" t="s">
        <v>592</v>
      </c>
      <c r="H89" s="12"/>
      <c r="I89" s="22"/>
      <c r="J89" s="12"/>
      <c r="K89" s="12" t="s">
        <v>11</v>
      </c>
      <c r="L89" s="12" t="s">
        <v>9</v>
      </c>
      <c r="M89" s="12" t="s">
        <v>6</v>
      </c>
      <c r="N89" s="18">
        <f ca="1">+IF(Tabla22[[#This Row],[DÍAS PENDIENTES DE EJECUCIÓN]]&lt;=0,1,($Q$1-Tabla22[[#This Row],[FECHA ACTA DE INICIO]])/(Tabla22[[#This Row],[FECHA DE TERMINACIÓN  DEL CONTRATO ]]-Tabla22[[#This Row],[FECHA ACTA DE INICIO]]))</f>
        <v>0.87241379310344824</v>
      </c>
      <c r="O89" s="7">
        <v>10473880</v>
      </c>
      <c r="P89" s="5">
        <v>45001</v>
      </c>
      <c r="Q89" s="12" t="s">
        <v>582</v>
      </c>
      <c r="R89" s="6">
        <f ca="1">+IF(Tabla22[[#This Row],[ESTADO ACTUAL DEL CONTRATO ]]="LIQUIDADO","OK",Tabla22[[#This Row],[FECHA DE TERMINACIÓN  DEL CONTRATO ]]-$Q$1)</f>
        <v>37</v>
      </c>
      <c r="S89" s="5">
        <v>45291</v>
      </c>
      <c r="T89" s="12"/>
      <c r="U89" s="13" t="s">
        <v>90</v>
      </c>
      <c r="V89" s="13" t="s">
        <v>90</v>
      </c>
      <c r="W89" s="13" t="s">
        <v>90</v>
      </c>
      <c r="X89" s="12" t="s">
        <v>200</v>
      </c>
      <c r="Y89" s="12" t="s">
        <v>39</v>
      </c>
      <c r="Z89" s="12" t="s">
        <v>92</v>
      </c>
      <c r="AA89" s="12" t="s">
        <v>108</v>
      </c>
      <c r="AB89" s="12"/>
      <c r="AC89" s="12"/>
      <c r="AD89" s="12"/>
      <c r="AE89" s="12"/>
      <c r="AF89" s="13" t="s">
        <v>90</v>
      </c>
      <c r="AG89" s="14" t="s">
        <v>600</v>
      </c>
      <c r="AH89" s="13" t="s">
        <v>90</v>
      </c>
      <c r="AI89" s="4">
        <v>44985</v>
      </c>
      <c r="AJ89" s="13" t="s">
        <v>90</v>
      </c>
      <c r="AK89" s="4">
        <f>+Tabla22[[#This Row],[FECHA DE TERMINACIÓN  DEL CONTRATO ]]+120</f>
        <v>45411</v>
      </c>
      <c r="AL89" s="4">
        <f>+Tabla22[[#This Row],[OPORTUNIDAD PARA LIQUIDADAR BILATERALMENTE]]+60</f>
        <v>45471</v>
      </c>
      <c r="AM89" s="4">
        <f>+Tabla22[[#This Row],[OPORTUNIDAD PARA LIQUIDAR UNILATERALMENTE]]+720</f>
        <v>46191</v>
      </c>
      <c r="AN89" s="12" t="s">
        <v>90</v>
      </c>
    </row>
    <row r="90" spans="1:40" ht="29" x14ac:dyDescent="0.35">
      <c r="A90" s="12" t="s">
        <v>81</v>
      </c>
      <c r="B90" s="12" t="s">
        <v>588</v>
      </c>
      <c r="C90" s="5">
        <v>44998</v>
      </c>
      <c r="D90" s="12" t="s">
        <v>589</v>
      </c>
      <c r="E90" s="6" t="s">
        <v>602</v>
      </c>
      <c r="F90" s="12" t="s">
        <v>601</v>
      </c>
      <c r="G90" s="12" t="s">
        <v>590</v>
      </c>
      <c r="H90" s="12"/>
      <c r="I90" s="22"/>
      <c r="J90" s="12"/>
      <c r="K90" s="12" t="s">
        <v>4</v>
      </c>
      <c r="L90" s="12" t="s">
        <v>5</v>
      </c>
      <c r="M90" s="12" t="s">
        <v>6</v>
      </c>
      <c r="N90" s="18">
        <f ca="1">+IF(Tabla22[[#This Row],[DÍAS PENDIENTES DE EJECUCIÓN]]&lt;=0,1,($Q$1-Tabla22[[#This Row],[FECHA ACTA DE INICIO]])/(Tabla22[[#This Row],[FECHA DE TERMINACIÓN  DEL CONTRATO ]]-Tabla22[[#This Row],[FECHA ACTA DE INICIO]]))</f>
        <v>0.87372013651877134</v>
      </c>
      <c r="O90" s="7">
        <v>268067289</v>
      </c>
      <c r="P90" s="5">
        <v>44998</v>
      </c>
      <c r="Q90" s="12" t="s">
        <v>582</v>
      </c>
      <c r="R90" s="6">
        <f ca="1">+IF(Tabla22[[#This Row],[ESTADO ACTUAL DEL CONTRATO ]]="LIQUIDADO","OK",Tabla22[[#This Row],[FECHA DE TERMINACIÓN  DEL CONTRATO ]]-$Q$1)</f>
        <v>37</v>
      </c>
      <c r="S90" s="5">
        <v>45291</v>
      </c>
      <c r="T90" s="12"/>
      <c r="U90" s="13" t="s">
        <v>90</v>
      </c>
      <c r="V90" s="13" t="s">
        <v>90</v>
      </c>
      <c r="W90" s="13" t="s">
        <v>90</v>
      </c>
      <c r="X90" s="12" t="s">
        <v>360</v>
      </c>
      <c r="Y90" s="12" t="s">
        <v>10</v>
      </c>
      <c r="Z90" s="12" t="s">
        <v>92</v>
      </c>
      <c r="AA90" s="12" t="s">
        <v>499</v>
      </c>
      <c r="AB90" s="12"/>
      <c r="AC90" s="12"/>
      <c r="AD90" s="12"/>
      <c r="AE90" s="12"/>
      <c r="AF90" s="13" t="s">
        <v>90</v>
      </c>
      <c r="AG90" s="14" t="s">
        <v>603</v>
      </c>
      <c r="AH90" s="13" t="s">
        <v>90</v>
      </c>
      <c r="AI90" s="4">
        <v>44998</v>
      </c>
      <c r="AJ90" s="13" t="s">
        <v>90</v>
      </c>
      <c r="AK90" s="4">
        <f>+Tabla22[[#This Row],[FECHA DE TERMINACIÓN  DEL CONTRATO ]]+120</f>
        <v>45411</v>
      </c>
      <c r="AL90" s="4">
        <f>+Tabla22[[#This Row],[OPORTUNIDAD PARA LIQUIDADAR BILATERALMENTE]]+60</f>
        <v>45471</v>
      </c>
      <c r="AM90" s="4">
        <f>+Tabla22[[#This Row],[OPORTUNIDAD PARA LIQUIDAR UNILATERALMENTE]]+720</f>
        <v>46191</v>
      </c>
      <c r="AN90" s="12" t="s">
        <v>90</v>
      </c>
    </row>
    <row r="91" spans="1:40" ht="29" x14ac:dyDescent="0.35">
      <c r="A91" s="12" t="s">
        <v>81</v>
      </c>
      <c r="B91" s="12" t="s">
        <v>604</v>
      </c>
      <c r="C91" s="5">
        <v>44995</v>
      </c>
      <c r="D91" s="12" t="s">
        <v>605</v>
      </c>
      <c r="E91" s="6">
        <v>1128272450</v>
      </c>
      <c r="F91" s="12" t="s">
        <v>606</v>
      </c>
      <c r="G91" s="12" t="s">
        <v>607</v>
      </c>
      <c r="H91" s="12"/>
      <c r="I91" s="22"/>
      <c r="J91" s="12"/>
      <c r="K91" s="12" t="s">
        <v>4</v>
      </c>
      <c r="L91" s="12" t="s">
        <v>24</v>
      </c>
      <c r="M91" s="12" t="s">
        <v>16</v>
      </c>
      <c r="N91" s="18">
        <f ca="1">+IF(Tabla22[[#This Row],[DÍAS PENDIENTES DE EJECUCIÓN]]&lt;=0,1,($Q$1-Tabla22[[#This Row],[FECHA ACTA DE INICIO]])/(Tabla22[[#This Row],[FECHA DE TERMINACIÓN  DEL CONTRATO ]]-Tabla22[[#This Row],[FECHA ACTA DE INICIO]]))</f>
        <v>1</v>
      </c>
      <c r="O91" s="7">
        <v>3996446</v>
      </c>
      <c r="P91" s="5">
        <v>44995</v>
      </c>
      <c r="Q91" s="12" t="s">
        <v>609</v>
      </c>
      <c r="R91" s="6">
        <f ca="1">+IF(Tabla22[[#This Row],[ESTADO ACTUAL DEL CONTRATO ]]="LIQUIDADO","OK",Tabla22[[#This Row],[FECHA DE TERMINACIÓN  DEL CONTRATO ]]-$Q$1)</f>
        <v>-238</v>
      </c>
      <c r="S91" s="5">
        <v>45016</v>
      </c>
      <c r="T91" s="12"/>
      <c r="U91" s="13" t="s">
        <v>90</v>
      </c>
      <c r="V91" s="13" t="s">
        <v>90</v>
      </c>
      <c r="W91" s="13" t="s">
        <v>90</v>
      </c>
      <c r="X91" s="12" t="s">
        <v>99</v>
      </c>
      <c r="Y91" s="12" t="s">
        <v>7</v>
      </c>
      <c r="Z91" s="12" t="s">
        <v>92</v>
      </c>
      <c r="AA91" s="12" t="s">
        <v>348</v>
      </c>
      <c r="AB91" s="12"/>
      <c r="AC91" s="12"/>
      <c r="AD91" s="12"/>
      <c r="AE91" s="12"/>
      <c r="AF91" s="13" t="s">
        <v>90</v>
      </c>
      <c r="AG91" s="14" t="s">
        <v>608</v>
      </c>
      <c r="AH91" s="13" t="s">
        <v>90</v>
      </c>
      <c r="AI91" s="4">
        <v>44995</v>
      </c>
      <c r="AJ91" s="13" t="s">
        <v>90</v>
      </c>
      <c r="AK91" s="4">
        <f>+Tabla22[[#This Row],[FECHA DE TERMINACIÓN  DEL CONTRATO ]]+120</f>
        <v>45136</v>
      </c>
      <c r="AL91" s="4">
        <f>+Tabla22[[#This Row],[OPORTUNIDAD PARA LIQUIDADAR BILATERALMENTE]]+60</f>
        <v>45196</v>
      </c>
      <c r="AM91" s="4">
        <f>+Tabla22[[#This Row],[OPORTUNIDAD PARA LIQUIDAR UNILATERALMENTE]]+720</f>
        <v>45916</v>
      </c>
      <c r="AN91" s="12" t="s">
        <v>90</v>
      </c>
    </row>
    <row r="92" spans="1:40" ht="29" x14ac:dyDescent="0.35">
      <c r="A92" s="12" t="s">
        <v>81</v>
      </c>
      <c r="B92" s="12" t="s">
        <v>610</v>
      </c>
      <c r="C92" s="5">
        <v>45002</v>
      </c>
      <c r="D92" s="12" t="s">
        <v>611</v>
      </c>
      <c r="E92" s="6">
        <v>1018406294</v>
      </c>
      <c r="F92" s="12" t="s">
        <v>612</v>
      </c>
      <c r="G92" s="12" t="s">
        <v>613</v>
      </c>
      <c r="H92" s="12"/>
      <c r="I92" s="22"/>
      <c r="J92" s="12"/>
      <c r="K92" s="12" t="s">
        <v>4</v>
      </c>
      <c r="L92" s="12" t="s">
        <v>24</v>
      </c>
      <c r="M92" s="12" t="s">
        <v>16</v>
      </c>
      <c r="N92" s="18">
        <f ca="1">+IF(Tabla22[[#This Row],[DÍAS PENDIENTES DE EJECUCIÓN]]&lt;=0,1,($Q$1-Tabla22[[#This Row],[FECHA ACTA DE INICIO]])/(Tabla22[[#This Row],[FECHA DE TERMINACIÓN  DEL CONTRATO ]]-Tabla22[[#This Row],[FECHA ACTA DE INICIO]]))</f>
        <v>1</v>
      </c>
      <c r="O92" s="7">
        <v>16349097</v>
      </c>
      <c r="P92" s="5">
        <v>45002</v>
      </c>
      <c r="Q92" s="12" t="s">
        <v>615</v>
      </c>
      <c r="R92" s="6">
        <f ca="1">+IF(Tabla22[[#This Row],[ESTADO ACTUAL DEL CONTRATO ]]="LIQUIDADO","OK",Tabla22[[#This Row],[FECHA DE TERMINACIÓN  DEL CONTRATO ]]-$Q$1)</f>
        <v>-161</v>
      </c>
      <c r="S92" s="5">
        <v>45093</v>
      </c>
      <c r="T92" s="12"/>
      <c r="U92" s="13" t="s">
        <v>90</v>
      </c>
      <c r="V92" s="13" t="s">
        <v>90</v>
      </c>
      <c r="W92" s="13" t="s">
        <v>90</v>
      </c>
      <c r="X92" s="12" t="s">
        <v>593</v>
      </c>
      <c r="Y92" s="12" t="s">
        <v>40</v>
      </c>
      <c r="Z92" s="12" t="s">
        <v>92</v>
      </c>
      <c r="AA92" s="12" t="s">
        <v>145</v>
      </c>
      <c r="AB92" s="12"/>
      <c r="AC92" s="12"/>
      <c r="AD92" s="12"/>
      <c r="AE92" s="12"/>
      <c r="AF92" s="13" t="s">
        <v>90</v>
      </c>
      <c r="AG92" s="14" t="s">
        <v>614</v>
      </c>
      <c r="AH92" s="13" t="s">
        <v>90</v>
      </c>
      <c r="AI92" s="4">
        <v>45002</v>
      </c>
      <c r="AJ92" s="13" t="s">
        <v>90</v>
      </c>
      <c r="AK92" s="4">
        <f>+Tabla22[[#This Row],[FECHA DE TERMINACIÓN  DEL CONTRATO ]]+120</f>
        <v>45213</v>
      </c>
      <c r="AL92" s="4">
        <f>+Tabla22[[#This Row],[OPORTUNIDAD PARA LIQUIDADAR BILATERALMENTE]]+60</f>
        <v>45273</v>
      </c>
      <c r="AM92" s="4">
        <f>+Tabla22[[#This Row],[OPORTUNIDAD PARA LIQUIDAR UNILATERALMENTE]]+720</f>
        <v>45993</v>
      </c>
      <c r="AN92" s="12" t="s">
        <v>90</v>
      </c>
    </row>
    <row r="93" spans="1:40" ht="29" x14ac:dyDescent="0.35">
      <c r="A93" s="12" t="s">
        <v>81</v>
      </c>
      <c r="B93" s="12" t="s">
        <v>616</v>
      </c>
      <c r="C93" s="5">
        <v>45006</v>
      </c>
      <c r="D93" s="12" t="s">
        <v>617</v>
      </c>
      <c r="E93" s="6">
        <v>1017210618</v>
      </c>
      <c r="F93" s="12" t="s">
        <v>619</v>
      </c>
      <c r="G93" s="12" t="s">
        <v>618</v>
      </c>
      <c r="H93" s="12"/>
      <c r="I93" s="22"/>
      <c r="J93" s="12"/>
      <c r="K93" s="12" t="s">
        <v>4</v>
      </c>
      <c r="L93" s="12" t="s">
        <v>24</v>
      </c>
      <c r="M93" s="12" t="s">
        <v>16</v>
      </c>
      <c r="N93" s="18">
        <f ca="1">+IF(Tabla22[[#This Row],[DÍAS PENDIENTES DE EJECUCIÓN]]&lt;=0,1,($Q$1-Tabla22[[#This Row],[FECHA ACTA DE INICIO]])/(Tabla22[[#This Row],[FECHA DE TERMINACIÓN  DEL CONTRATO ]]-Tabla22[[#This Row],[FECHA ACTA DE INICIO]]))</f>
        <v>1</v>
      </c>
      <c r="O93" s="7">
        <v>1998223</v>
      </c>
      <c r="P93" s="5">
        <v>45006</v>
      </c>
      <c r="Q93" s="12" t="s">
        <v>621</v>
      </c>
      <c r="R93" s="6">
        <f ca="1">+IF(Tabla22[[#This Row],[ESTADO ACTUAL DEL CONTRATO ]]="LIQUIDADO","OK",Tabla22[[#This Row],[FECHA DE TERMINACIÓN  DEL CONTRATO ]]-$Q$1)</f>
        <v>-238</v>
      </c>
      <c r="S93" s="5">
        <v>45016</v>
      </c>
      <c r="T93" s="12"/>
      <c r="U93" s="13" t="s">
        <v>90</v>
      </c>
      <c r="V93" s="13" t="s">
        <v>90</v>
      </c>
      <c r="W93" s="13" t="s">
        <v>90</v>
      </c>
      <c r="X93" s="12" t="s">
        <v>360</v>
      </c>
      <c r="Y93" s="12" t="s">
        <v>37</v>
      </c>
      <c r="Z93" s="12" t="s">
        <v>92</v>
      </c>
      <c r="AA93" s="13" t="s">
        <v>90</v>
      </c>
      <c r="AB93" s="12"/>
      <c r="AC93" s="12"/>
      <c r="AD93" s="12"/>
      <c r="AE93" s="12"/>
      <c r="AF93" s="13" t="s">
        <v>90</v>
      </c>
      <c r="AG93" s="14" t="s">
        <v>620</v>
      </c>
      <c r="AH93" s="13" t="s">
        <v>90</v>
      </c>
      <c r="AI93" s="4">
        <v>45006</v>
      </c>
      <c r="AJ93" s="13" t="s">
        <v>90</v>
      </c>
      <c r="AK93" s="4">
        <f>+Tabla22[[#This Row],[FECHA DE TERMINACIÓN  DEL CONTRATO ]]+120</f>
        <v>45136</v>
      </c>
      <c r="AL93" s="4">
        <f>+Tabla22[[#This Row],[OPORTUNIDAD PARA LIQUIDADAR BILATERALMENTE]]+60</f>
        <v>45196</v>
      </c>
      <c r="AM93" s="4">
        <f>+Tabla22[[#This Row],[OPORTUNIDAD PARA LIQUIDAR UNILATERALMENTE]]+720</f>
        <v>45916</v>
      </c>
      <c r="AN93" s="12" t="s">
        <v>90</v>
      </c>
    </row>
    <row r="94" spans="1:40" ht="29" x14ac:dyDescent="0.35">
      <c r="A94" s="12" t="s">
        <v>81</v>
      </c>
      <c r="B94" s="12" t="s">
        <v>622</v>
      </c>
      <c r="C94" s="5">
        <v>45012</v>
      </c>
      <c r="D94" s="12" t="s">
        <v>623</v>
      </c>
      <c r="E94" s="6" t="s">
        <v>84</v>
      </c>
      <c r="F94" s="12" t="s">
        <v>626</v>
      </c>
      <c r="G94" s="12" t="s">
        <v>624</v>
      </c>
      <c r="H94" s="12"/>
      <c r="I94" s="22"/>
      <c r="J94" s="12"/>
      <c r="K94" s="12" t="s">
        <v>4</v>
      </c>
      <c r="L94" s="12" t="s">
        <v>5</v>
      </c>
      <c r="M94" s="12" t="s">
        <v>6</v>
      </c>
      <c r="N94" s="18">
        <f ca="1">+IF(Tabla22[[#This Row],[DÍAS PENDIENTES DE EJECUCIÓN]]&lt;=0,1,($Q$1-Tabla22[[#This Row],[FECHA ACTA DE INICIO]])/(Tabla22[[#This Row],[FECHA DE TERMINACIÓN  DEL CONTRATO ]]-Tabla22[[#This Row],[FECHA ACTA DE INICIO]]))</f>
        <v>0.37457627118644066</v>
      </c>
      <c r="O94" s="7">
        <v>36132415844</v>
      </c>
      <c r="P94" s="5">
        <v>45033</v>
      </c>
      <c r="Q94" s="12" t="s">
        <v>627</v>
      </c>
      <c r="R94" s="6">
        <f ca="1">+IF(Tabla22[[#This Row],[ESTADO ACTUAL DEL CONTRATO ]]="LIQUIDADO","OK",Tabla22[[#This Row],[FECHA DE TERMINACIÓN  DEL CONTRATO ]]-$Q$1)</f>
        <v>369</v>
      </c>
      <c r="S94" s="5">
        <v>45623</v>
      </c>
      <c r="T94" s="12"/>
      <c r="U94" s="13" t="s">
        <v>90</v>
      </c>
      <c r="V94" s="13" t="s">
        <v>90</v>
      </c>
      <c r="W94" s="13" t="s">
        <v>90</v>
      </c>
      <c r="X94" s="12" t="s">
        <v>99</v>
      </c>
      <c r="Y94" s="12" t="s">
        <v>7</v>
      </c>
      <c r="Z94" s="12"/>
      <c r="AA94" s="12" t="s">
        <v>628</v>
      </c>
      <c r="AB94" s="12"/>
      <c r="AC94" s="12"/>
      <c r="AD94" s="12"/>
      <c r="AE94" s="12"/>
      <c r="AF94" s="13" t="s">
        <v>90</v>
      </c>
      <c r="AG94" s="14" t="s">
        <v>625</v>
      </c>
      <c r="AH94" s="13" t="s">
        <v>90</v>
      </c>
      <c r="AI94" s="4">
        <v>45009</v>
      </c>
      <c r="AJ94" s="13" t="s">
        <v>90</v>
      </c>
      <c r="AK94" s="4">
        <f>+Tabla22[[#This Row],[FECHA DE TERMINACIÓN  DEL CONTRATO ]]+120</f>
        <v>45743</v>
      </c>
      <c r="AL94" s="4">
        <f>+Tabla22[[#This Row],[OPORTUNIDAD PARA LIQUIDADAR BILATERALMENTE]]+60</f>
        <v>45803</v>
      </c>
      <c r="AM94" s="4">
        <f>+Tabla22[[#This Row],[OPORTUNIDAD PARA LIQUIDAR UNILATERALMENTE]]+720</f>
        <v>46523</v>
      </c>
      <c r="AN94" s="12" t="s">
        <v>90</v>
      </c>
    </row>
    <row r="95" spans="1:40" ht="29" x14ac:dyDescent="0.35">
      <c r="A95" s="12" t="s">
        <v>81</v>
      </c>
      <c r="B95" s="12" t="s">
        <v>629</v>
      </c>
      <c r="C95" s="5">
        <v>45013</v>
      </c>
      <c r="D95" s="12" t="s">
        <v>631</v>
      </c>
      <c r="E95" s="6" t="s">
        <v>127</v>
      </c>
      <c r="F95" s="12" t="s">
        <v>632</v>
      </c>
      <c r="G95" s="12" t="s">
        <v>630</v>
      </c>
      <c r="H95" s="12"/>
      <c r="I95" s="22"/>
      <c r="J95" s="12"/>
      <c r="K95" s="12" t="s">
        <v>14</v>
      </c>
      <c r="L95" s="12" t="s">
        <v>15</v>
      </c>
      <c r="M95" s="12" t="s">
        <v>6</v>
      </c>
      <c r="N95" s="18">
        <f ca="1">+IF(Tabla22[[#This Row],[DÍAS PENDIENTES DE EJECUCIÓN]]&lt;=0,1,($Q$1-Tabla22[[#This Row],[FECHA ACTA DE INICIO]])/(Tabla22[[#This Row],[FECHA DE TERMINACIÓN  DEL CONTRATO ]]-Tabla22[[#This Row],[FECHA ACTA DE INICIO]]))</f>
        <v>0.86346863468634683</v>
      </c>
      <c r="O95" s="7">
        <v>58847880</v>
      </c>
      <c r="P95" s="5">
        <v>45020</v>
      </c>
      <c r="Q95" s="12" t="s">
        <v>525</v>
      </c>
      <c r="R95" s="6">
        <f ca="1">+IF(Tabla22[[#This Row],[ESTADO ACTUAL DEL CONTRATO ]]="LIQUIDADO","OK",Tabla22[[#This Row],[FECHA DE TERMINACIÓN  DEL CONTRATO ]]-$Q$1)</f>
        <v>37</v>
      </c>
      <c r="S95" s="5">
        <v>45291</v>
      </c>
      <c r="T95" s="12"/>
      <c r="U95" s="13" t="s">
        <v>90</v>
      </c>
      <c r="V95" s="13" t="s">
        <v>90</v>
      </c>
      <c r="W95" s="13" t="s">
        <v>90</v>
      </c>
      <c r="X95" s="12" t="s">
        <v>633</v>
      </c>
      <c r="Y95" s="12" t="s">
        <v>25</v>
      </c>
      <c r="Z95" s="12" t="s">
        <v>92</v>
      </c>
      <c r="AA95" s="12" t="s">
        <v>374</v>
      </c>
      <c r="AB95" s="12"/>
      <c r="AC95" s="12"/>
      <c r="AD95" s="12"/>
      <c r="AE95" s="12"/>
      <c r="AF95" s="13" t="s">
        <v>90</v>
      </c>
      <c r="AG95" s="14" t="s">
        <v>634</v>
      </c>
      <c r="AH95" s="13" t="s">
        <v>90</v>
      </c>
      <c r="AI95" s="4">
        <v>44999</v>
      </c>
      <c r="AJ95" s="13" t="s">
        <v>90</v>
      </c>
      <c r="AK95" s="4">
        <f>+Tabla22[[#This Row],[FECHA DE TERMINACIÓN  DEL CONTRATO ]]+120</f>
        <v>45411</v>
      </c>
      <c r="AL95" s="4">
        <f>+Tabla22[[#This Row],[OPORTUNIDAD PARA LIQUIDADAR BILATERALMENTE]]+60</f>
        <v>45471</v>
      </c>
      <c r="AM95" s="4">
        <f>+Tabla22[[#This Row],[OPORTUNIDAD PARA LIQUIDAR UNILATERALMENTE]]+720</f>
        <v>46191</v>
      </c>
      <c r="AN95" s="12" t="s">
        <v>90</v>
      </c>
    </row>
    <row r="96" spans="1:40" ht="29" x14ac:dyDescent="0.35">
      <c r="A96" s="12" t="s">
        <v>81</v>
      </c>
      <c r="B96" s="12" t="s">
        <v>635</v>
      </c>
      <c r="C96" s="5">
        <v>45028</v>
      </c>
      <c r="D96" s="12" t="s">
        <v>637</v>
      </c>
      <c r="E96" s="6" t="s">
        <v>638</v>
      </c>
      <c r="F96" s="12" t="s">
        <v>639</v>
      </c>
      <c r="G96" s="12" t="s">
        <v>640</v>
      </c>
      <c r="H96" s="12"/>
      <c r="I96" s="22"/>
      <c r="J96" s="12"/>
      <c r="K96" s="12" t="s">
        <v>11</v>
      </c>
      <c r="L96" s="12" t="s">
        <v>9</v>
      </c>
      <c r="M96" s="12" t="s">
        <v>6</v>
      </c>
      <c r="N96" s="18">
        <f ca="1">+IF(Tabla22[[#This Row],[DÍAS PENDIENTES DE EJECUCIÓN]]&lt;=0,1,($Q$1-Tabla22[[#This Row],[FECHA ACTA DE INICIO]])/(Tabla22[[#This Row],[FECHA DE TERMINACIÓN  DEL CONTRATO ]]-Tabla22[[#This Row],[FECHA ACTA DE INICIO]]))</f>
        <v>0.85877862595419852</v>
      </c>
      <c r="O96" s="7">
        <v>23600000</v>
      </c>
      <c r="P96" s="5">
        <v>45029</v>
      </c>
      <c r="Q96" s="12" t="s">
        <v>582</v>
      </c>
      <c r="R96" s="6">
        <f ca="1">+IF(Tabla22[[#This Row],[ESTADO ACTUAL DEL CONTRATO ]]="LIQUIDADO","OK",Tabla22[[#This Row],[FECHA DE TERMINACIÓN  DEL CONTRATO ]]-$Q$1)</f>
        <v>37</v>
      </c>
      <c r="S96" s="5">
        <v>45291</v>
      </c>
      <c r="T96" s="12"/>
      <c r="U96" s="13" t="s">
        <v>90</v>
      </c>
      <c r="V96" s="13" t="s">
        <v>90</v>
      </c>
      <c r="W96" s="13" t="s">
        <v>90</v>
      </c>
      <c r="X96" s="12" t="s">
        <v>200</v>
      </c>
      <c r="Y96" s="12" t="s">
        <v>39</v>
      </c>
      <c r="Z96" s="12" t="s">
        <v>92</v>
      </c>
      <c r="AA96" s="12" t="s">
        <v>108</v>
      </c>
      <c r="AB96" s="12"/>
      <c r="AC96" s="12"/>
      <c r="AD96" s="12"/>
      <c r="AE96" s="12"/>
      <c r="AF96" s="13" t="s">
        <v>90</v>
      </c>
      <c r="AG96" s="14" t="s">
        <v>636</v>
      </c>
      <c r="AH96" s="13" t="s">
        <v>90</v>
      </c>
      <c r="AI96" s="4">
        <v>45008</v>
      </c>
      <c r="AJ96" s="13" t="s">
        <v>90</v>
      </c>
      <c r="AK96" s="4">
        <f>+Tabla22[[#This Row],[FECHA DE TERMINACIÓN  DEL CONTRATO ]]+120</f>
        <v>45411</v>
      </c>
      <c r="AL96" s="4">
        <f>+Tabla22[[#This Row],[OPORTUNIDAD PARA LIQUIDADAR BILATERALMENTE]]+60</f>
        <v>45471</v>
      </c>
      <c r="AM96" s="4">
        <f>+Tabla22[[#This Row],[OPORTUNIDAD PARA LIQUIDAR UNILATERALMENTE]]+720</f>
        <v>46191</v>
      </c>
      <c r="AN96" s="12" t="s">
        <v>90</v>
      </c>
    </row>
    <row r="97" spans="1:40" ht="29" x14ac:dyDescent="0.35">
      <c r="A97" s="12" t="s">
        <v>81</v>
      </c>
      <c r="B97" s="12" t="s">
        <v>641</v>
      </c>
      <c r="C97" s="5">
        <v>45026</v>
      </c>
      <c r="D97" s="12" t="s">
        <v>200</v>
      </c>
      <c r="E97" s="6">
        <v>1035227552</v>
      </c>
      <c r="F97" s="12" t="s">
        <v>566</v>
      </c>
      <c r="G97" s="12" t="s">
        <v>642</v>
      </c>
      <c r="H97" s="12"/>
      <c r="I97" s="22"/>
      <c r="J97" s="12"/>
      <c r="K97" s="12" t="s">
        <v>4</v>
      </c>
      <c r="L97" s="12" t="s">
        <v>24</v>
      </c>
      <c r="M97" s="12" t="s">
        <v>31</v>
      </c>
      <c r="N97" s="18">
        <f ca="1">+IF(Tabla22[[#This Row],[DÍAS PENDIENTES DE EJECUCIÓN]]&lt;=0,1,($Q$1-Tabla22[[#This Row],[FECHA ACTA DE INICIO]])/(Tabla22[[#This Row],[FECHA DE TERMINACIÓN  DEL CONTRATO ]]-Tabla22[[#This Row],[FECHA ACTA DE INICIO]]))</f>
        <v>1</v>
      </c>
      <c r="O97" s="7">
        <v>24227968</v>
      </c>
      <c r="P97" s="5">
        <v>45026</v>
      </c>
      <c r="Q97" s="12" t="s">
        <v>643</v>
      </c>
      <c r="R97" s="6">
        <f ca="1">+IF(Tabla22[[#This Row],[ESTADO ACTUAL DEL CONTRATO ]]="LIQUIDADO","OK",Tabla22[[#This Row],[FECHA DE TERMINACIÓN  DEL CONTRATO ]]-$Q$1)</f>
        <v>-107</v>
      </c>
      <c r="S97" s="5">
        <v>45147</v>
      </c>
      <c r="T97" s="5">
        <v>45051</v>
      </c>
      <c r="U97" s="13" t="s">
        <v>90</v>
      </c>
      <c r="V97" s="13" t="s">
        <v>90</v>
      </c>
      <c r="W97" s="13" t="s">
        <v>90</v>
      </c>
      <c r="X97" s="12" t="s">
        <v>360</v>
      </c>
      <c r="Y97" s="12" t="s">
        <v>21</v>
      </c>
      <c r="Z97" s="12" t="s">
        <v>92</v>
      </c>
      <c r="AA97" s="13" t="s">
        <v>90</v>
      </c>
      <c r="AB97" s="12"/>
      <c r="AC97" s="12"/>
      <c r="AD97" s="12"/>
      <c r="AE97" s="12"/>
      <c r="AF97" s="13" t="s">
        <v>90</v>
      </c>
      <c r="AG97" s="14" t="s">
        <v>644</v>
      </c>
      <c r="AH97" s="13" t="s">
        <v>90</v>
      </c>
      <c r="AI97" s="4">
        <v>45020</v>
      </c>
      <c r="AJ97" s="13" t="s">
        <v>90</v>
      </c>
      <c r="AK97" s="4">
        <f>+Tabla22[[#This Row],[FECHA DE TERMINACIÓN  DEL CONTRATO ]]+120</f>
        <v>45267</v>
      </c>
      <c r="AL97" s="4">
        <f>+Tabla22[[#This Row],[OPORTUNIDAD PARA LIQUIDADAR BILATERALMENTE]]+60</f>
        <v>45327</v>
      </c>
      <c r="AM97" s="4">
        <f>+Tabla22[[#This Row],[OPORTUNIDAD PARA LIQUIDAR UNILATERALMENTE]]+720</f>
        <v>46047</v>
      </c>
      <c r="AN97" s="12" t="s">
        <v>90</v>
      </c>
    </row>
    <row r="98" spans="1:40" ht="29" x14ac:dyDescent="0.35">
      <c r="A98" s="12" t="s">
        <v>81</v>
      </c>
      <c r="B98" s="12" t="s">
        <v>650</v>
      </c>
      <c r="C98" s="5">
        <v>45026</v>
      </c>
      <c r="D98" s="12" t="s">
        <v>154</v>
      </c>
      <c r="E98" s="6">
        <v>1116254457</v>
      </c>
      <c r="F98" s="25" t="s">
        <v>651</v>
      </c>
      <c r="G98" s="12" t="s">
        <v>652</v>
      </c>
      <c r="H98" s="12"/>
      <c r="I98" s="22"/>
      <c r="J98" s="12"/>
      <c r="K98" s="12" t="s">
        <v>4</v>
      </c>
      <c r="L98" s="12" t="s">
        <v>24</v>
      </c>
      <c r="M98" s="12" t="s">
        <v>16</v>
      </c>
      <c r="N98" s="18">
        <f ca="1">+IF(Tabla22[[#This Row],[DÍAS PENDIENTES DE EJECUCIÓN]]&lt;=0,1,($Q$1-Tabla22[[#This Row],[FECHA ACTA DE INICIO]])/(Tabla22[[#This Row],[FECHA DE TERMINACIÓN  DEL CONTRATO ]]-Tabla22[[#This Row],[FECHA ACTA DE INICIO]]))</f>
        <v>1</v>
      </c>
      <c r="O98" s="7">
        <v>12752908</v>
      </c>
      <c r="P98" s="5">
        <v>45026</v>
      </c>
      <c r="Q98" s="12" t="s">
        <v>643</v>
      </c>
      <c r="R98" s="6">
        <f ca="1">+IF(Tabla22[[#This Row],[ESTADO ACTUAL DEL CONTRATO ]]="LIQUIDADO","OK",Tabla22[[#This Row],[FECHA DE TERMINACIÓN  DEL CONTRATO ]]-$Q$1)</f>
        <v>-107</v>
      </c>
      <c r="S98" s="5">
        <v>45147</v>
      </c>
      <c r="T98" s="12"/>
      <c r="U98" s="13" t="s">
        <v>90</v>
      </c>
      <c r="V98" s="13" t="s">
        <v>90</v>
      </c>
      <c r="W98" s="13" t="s">
        <v>90</v>
      </c>
      <c r="X98" s="12" t="s">
        <v>200</v>
      </c>
      <c r="Y98" s="12" t="s">
        <v>21</v>
      </c>
      <c r="Z98" s="12" t="s">
        <v>92</v>
      </c>
      <c r="AA98" s="13" t="s">
        <v>90</v>
      </c>
      <c r="AB98" s="12"/>
      <c r="AC98" s="12"/>
      <c r="AD98" s="12"/>
      <c r="AE98" s="12"/>
      <c r="AF98" s="13" t="s">
        <v>90</v>
      </c>
      <c r="AG98" s="14" t="s">
        <v>653</v>
      </c>
      <c r="AH98" s="13" t="s">
        <v>90</v>
      </c>
      <c r="AI98" s="4">
        <v>45019</v>
      </c>
      <c r="AJ98" s="13" t="s">
        <v>90</v>
      </c>
      <c r="AK98" s="4">
        <f>+Tabla22[[#This Row],[FECHA DE TERMINACIÓN  DEL CONTRATO ]]+120</f>
        <v>45267</v>
      </c>
      <c r="AL98" s="4">
        <f>+Tabla22[[#This Row],[OPORTUNIDAD PARA LIQUIDADAR BILATERALMENTE]]+60</f>
        <v>45327</v>
      </c>
      <c r="AM98" s="4">
        <f>+Tabla22[[#This Row],[OPORTUNIDAD PARA LIQUIDAR UNILATERALMENTE]]+720</f>
        <v>46047</v>
      </c>
      <c r="AN98" s="12" t="s">
        <v>90</v>
      </c>
    </row>
    <row r="99" spans="1:40" ht="29" x14ac:dyDescent="0.35">
      <c r="A99" s="12" t="s">
        <v>81</v>
      </c>
      <c r="B99" s="12" t="s">
        <v>654</v>
      </c>
      <c r="C99" s="5">
        <v>45026</v>
      </c>
      <c r="D99" s="12" t="s">
        <v>292</v>
      </c>
      <c r="E99" s="6">
        <v>43588969</v>
      </c>
      <c r="F99" s="25" t="s">
        <v>544</v>
      </c>
      <c r="G99" s="12" t="s">
        <v>655</v>
      </c>
      <c r="H99" s="12"/>
      <c r="I99" s="22"/>
      <c r="J99" s="12"/>
      <c r="K99" s="12" t="s">
        <v>4</v>
      </c>
      <c r="L99" s="12" t="s">
        <v>24</v>
      </c>
      <c r="M99" s="12" t="s">
        <v>16</v>
      </c>
      <c r="N99" s="18">
        <f ca="1">+IF(Tabla22[[#This Row],[DÍAS PENDIENTES DE EJECUCIÓN]]&lt;=0,1,($Q$1-Tabla22[[#This Row],[FECHA ACTA DE INICIO]])/(Tabla22[[#This Row],[FECHA DE TERMINACIÓN  DEL CONTRATO ]]-Tabla22[[#This Row],[FECHA ACTA DE INICIO]]))</f>
        <v>1</v>
      </c>
      <c r="O99" s="7">
        <v>21798796</v>
      </c>
      <c r="P99" s="5">
        <v>45026</v>
      </c>
      <c r="Q99" s="12" t="s">
        <v>643</v>
      </c>
      <c r="R99" s="6">
        <f ca="1">+IF(Tabla22[[#This Row],[ESTADO ACTUAL DEL CONTRATO ]]="LIQUIDADO","OK",Tabla22[[#This Row],[FECHA DE TERMINACIÓN  DEL CONTRATO ]]-$Q$1)</f>
        <v>-107</v>
      </c>
      <c r="S99" s="5">
        <v>45147</v>
      </c>
      <c r="T99" s="12"/>
      <c r="U99" s="13" t="s">
        <v>90</v>
      </c>
      <c r="V99" s="13" t="s">
        <v>90</v>
      </c>
      <c r="W99" s="13" t="s">
        <v>90</v>
      </c>
      <c r="X99" s="12" t="s">
        <v>200</v>
      </c>
      <c r="Y99" s="12" t="s">
        <v>21</v>
      </c>
      <c r="Z99" s="12" t="s">
        <v>92</v>
      </c>
      <c r="AA99" s="13" t="s">
        <v>90</v>
      </c>
      <c r="AB99" s="12"/>
      <c r="AC99" s="12"/>
      <c r="AD99" s="12"/>
      <c r="AE99" s="12"/>
      <c r="AF99" s="13" t="s">
        <v>90</v>
      </c>
      <c r="AG99" s="14" t="s">
        <v>656</v>
      </c>
      <c r="AH99" s="13" t="s">
        <v>90</v>
      </c>
      <c r="AI99" s="4">
        <v>45019</v>
      </c>
      <c r="AJ99" s="13" t="s">
        <v>90</v>
      </c>
      <c r="AK99" s="4">
        <f>+Tabla22[[#This Row],[FECHA DE TERMINACIÓN  DEL CONTRATO ]]+120</f>
        <v>45267</v>
      </c>
      <c r="AL99" s="4">
        <f>+Tabla22[[#This Row],[OPORTUNIDAD PARA LIQUIDADAR BILATERALMENTE]]+60</f>
        <v>45327</v>
      </c>
      <c r="AM99" s="4">
        <f>+Tabla22[[#This Row],[OPORTUNIDAD PARA LIQUIDAR UNILATERALMENTE]]+720</f>
        <v>46047</v>
      </c>
      <c r="AN99" s="12" t="s">
        <v>90</v>
      </c>
    </row>
    <row r="100" spans="1:40" ht="29" x14ac:dyDescent="0.35">
      <c r="A100" s="12" t="s">
        <v>81</v>
      </c>
      <c r="B100" s="12" t="s">
        <v>657</v>
      </c>
      <c r="C100" s="5">
        <v>45026</v>
      </c>
      <c r="D100" s="12" t="s">
        <v>184</v>
      </c>
      <c r="E100" s="6">
        <v>43160884</v>
      </c>
      <c r="F100" s="25" t="s">
        <v>659</v>
      </c>
      <c r="G100" s="12" t="s">
        <v>658</v>
      </c>
      <c r="H100" s="12"/>
      <c r="I100" s="22"/>
      <c r="J100" s="12"/>
      <c r="K100" s="12" t="s">
        <v>4</v>
      </c>
      <c r="L100" s="12" t="s">
        <v>24</v>
      </c>
      <c r="M100" s="12" t="s">
        <v>16</v>
      </c>
      <c r="N100" s="18">
        <f ca="1">+IF(Tabla22[[#This Row],[DÍAS PENDIENTES DE EJECUCIÓN]]&lt;=0,1,($Q$1-Tabla22[[#This Row],[FECHA ACTA DE INICIO]])/(Tabla22[[#This Row],[FECHA DE TERMINACIÓN  DEL CONTRATO ]]-Tabla22[[#This Row],[FECHA ACTA DE INICIO]]))</f>
        <v>1</v>
      </c>
      <c r="O100" s="7">
        <v>26736348</v>
      </c>
      <c r="P100" s="5">
        <v>45026</v>
      </c>
      <c r="Q100" s="12" t="s">
        <v>643</v>
      </c>
      <c r="R100" s="6">
        <f ca="1">+IF(Tabla22[[#This Row],[ESTADO ACTUAL DEL CONTRATO ]]="LIQUIDADO","OK",Tabla22[[#This Row],[FECHA DE TERMINACIÓN  DEL CONTRATO ]]-$Q$1)</f>
        <v>-107</v>
      </c>
      <c r="S100" s="5">
        <v>45147</v>
      </c>
      <c r="T100" s="12"/>
      <c r="U100" s="13" t="s">
        <v>90</v>
      </c>
      <c r="V100" s="13" t="s">
        <v>90</v>
      </c>
      <c r="W100" s="13" t="s">
        <v>90</v>
      </c>
      <c r="X100" s="12" t="s">
        <v>200</v>
      </c>
      <c r="Y100" s="12" t="s">
        <v>21</v>
      </c>
      <c r="Z100" s="12" t="s">
        <v>92</v>
      </c>
      <c r="AA100" s="13" t="s">
        <v>90</v>
      </c>
      <c r="AB100" s="12"/>
      <c r="AC100" s="12"/>
      <c r="AD100" s="12"/>
      <c r="AE100" s="12"/>
      <c r="AF100" s="13" t="s">
        <v>90</v>
      </c>
      <c r="AG100" s="14" t="s">
        <v>660</v>
      </c>
      <c r="AH100" s="13" t="s">
        <v>90</v>
      </c>
      <c r="AI100" s="4">
        <v>45021</v>
      </c>
      <c r="AJ100" s="13" t="s">
        <v>90</v>
      </c>
      <c r="AK100" s="4">
        <f>+Tabla22[[#This Row],[FECHA DE TERMINACIÓN  DEL CONTRATO ]]+120</f>
        <v>45267</v>
      </c>
      <c r="AL100" s="4">
        <f>+Tabla22[[#This Row],[OPORTUNIDAD PARA LIQUIDADAR BILATERALMENTE]]+60</f>
        <v>45327</v>
      </c>
      <c r="AM100" s="4">
        <f>+Tabla22[[#This Row],[OPORTUNIDAD PARA LIQUIDAR UNILATERALMENTE]]+720</f>
        <v>46047</v>
      </c>
      <c r="AN100" s="12" t="s">
        <v>90</v>
      </c>
    </row>
    <row r="101" spans="1:40" ht="29" x14ac:dyDescent="0.35">
      <c r="A101" s="12" t="s">
        <v>81</v>
      </c>
      <c r="B101" s="12" t="s">
        <v>662</v>
      </c>
      <c r="C101" s="5">
        <v>45026</v>
      </c>
      <c r="D101" s="12" t="s">
        <v>144</v>
      </c>
      <c r="E101" s="6">
        <v>1017138233</v>
      </c>
      <c r="F101" s="12" t="s">
        <v>663</v>
      </c>
      <c r="G101" s="12" t="s">
        <v>661</v>
      </c>
      <c r="H101" s="12"/>
      <c r="I101" s="22"/>
      <c r="J101" s="12"/>
      <c r="K101" s="12" t="s">
        <v>4</v>
      </c>
      <c r="L101" s="12" t="s">
        <v>24</v>
      </c>
      <c r="M101" s="12" t="s">
        <v>16</v>
      </c>
      <c r="N101" s="18">
        <f ca="1">+IF(Tabla22[[#This Row],[DÍAS PENDIENTES DE EJECUCIÓN]]&lt;=0,1,($Q$1-Tabla22[[#This Row],[FECHA ACTA DE INICIO]])/(Tabla22[[#This Row],[FECHA DE TERMINACIÓN  DEL CONTRATO ]]-Tabla22[[#This Row],[FECHA ACTA DE INICIO]]))</f>
        <v>1</v>
      </c>
      <c r="O101" s="7">
        <v>26736348</v>
      </c>
      <c r="P101" s="5">
        <v>45026</v>
      </c>
      <c r="Q101" s="12" t="s">
        <v>643</v>
      </c>
      <c r="R101" s="6">
        <f ca="1">+IF(Tabla22[[#This Row],[ESTADO ACTUAL DEL CONTRATO ]]="LIQUIDADO","OK",Tabla22[[#This Row],[FECHA DE TERMINACIÓN  DEL CONTRATO ]]-$Q$1)</f>
        <v>-107</v>
      </c>
      <c r="S101" s="5">
        <v>45147</v>
      </c>
      <c r="T101" s="12"/>
      <c r="U101" s="13" t="s">
        <v>90</v>
      </c>
      <c r="V101" s="13" t="s">
        <v>90</v>
      </c>
      <c r="W101" s="13" t="s">
        <v>90</v>
      </c>
      <c r="X101" s="12" t="s">
        <v>200</v>
      </c>
      <c r="Y101" s="12" t="s">
        <v>23</v>
      </c>
      <c r="Z101" s="12" t="s">
        <v>92</v>
      </c>
      <c r="AA101" s="13" t="s">
        <v>90</v>
      </c>
      <c r="AB101" s="12"/>
      <c r="AC101" s="12"/>
      <c r="AD101" s="12"/>
      <c r="AE101" s="12"/>
      <c r="AF101" s="13" t="s">
        <v>90</v>
      </c>
      <c r="AG101" s="14" t="s">
        <v>664</v>
      </c>
      <c r="AH101" s="13" t="s">
        <v>90</v>
      </c>
      <c r="AI101" s="4">
        <v>45020</v>
      </c>
      <c r="AJ101" s="13" t="s">
        <v>90</v>
      </c>
      <c r="AK101" s="4">
        <f>+Tabla22[[#This Row],[FECHA DE TERMINACIÓN  DEL CONTRATO ]]+120</f>
        <v>45267</v>
      </c>
      <c r="AL101" s="4">
        <f>+Tabla22[[#This Row],[OPORTUNIDAD PARA LIQUIDADAR BILATERALMENTE]]+60</f>
        <v>45327</v>
      </c>
      <c r="AM101" s="4">
        <f>+Tabla22[[#This Row],[OPORTUNIDAD PARA LIQUIDAR UNILATERALMENTE]]+720</f>
        <v>46047</v>
      </c>
      <c r="AN101" s="12" t="s">
        <v>90</v>
      </c>
    </row>
    <row r="102" spans="1:40" ht="29" x14ac:dyDescent="0.35">
      <c r="A102" s="12" t="s">
        <v>81</v>
      </c>
      <c r="B102" s="12" t="s">
        <v>665</v>
      </c>
      <c r="C102" s="5">
        <v>45026</v>
      </c>
      <c r="D102" s="12" t="s">
        <v>189</v>
      </c>
      <c r="E102" s="6">
        <v>1035415829</v>
      </c>
      <c r="F102" s="12" t="s">
        <v>666</v>
      </c>
      <c r="G102" s="12" t="s">
        <v>667</v>
      </c>
      <c r="H102" s="12"/>
      <c r="I102" s="22"/>
      <c r="J102" s="12"/>
      <c r="K102" s="12" t="s">
        <v>4</v>
      </c>
      <c r="L102" s="12" t="s">
        <v>24</v>
      </c>
      <c r="M102" s="12" t="s">
        <v>16</v>
      </c>
      <c r="N102" s="18">
        <f ca="1">+IF(Tabla22[[#This Row],[DÍAS PENDIENTES DE EJECUCIÓN]]&lt;=0,1,($Q$1-Tabla22[[#This Row],[FECHA ACTA DE INICIO]])/(Tabla22[[#This Row],[FECHA DE TERMINACIÓN  DEL CONTRATO ]]-Tabla22[[#This Row],[FECHA ACTA DE INICIO]]))</f>
        <v>1</v>
      </c>
      <c r="O102" s="7">
        <v>19199300</v>
      </c>
      <c r="P102" s="5">
        <v>45026</v>
      </c>
      <c r="Q102" s="12" t="s">
        <v>643</v>
      </c>
      <c r="R102" s="6">
        <f ca="1">+IF(Tabla22[[#This Row],[ESTADO ACTUAL DEL CONTRATO ]]="LIQUIDADO","OK",Tabla22[[#This Row],[FECHA DE TERMINACIÓN  DEL CONTRATO ]]-$Q$1)</f>
        <v>-107</v>
      </c>
      <c r="S102" s="5">
        <v>45147</v>
      </c>
      <c r="T102" s="12"/>
      <c r="U102" s="13" t="s">
        <v>90</v>
      </c>
      <c r="V102" s="13" t="s">
        <v>90</v>
      </c>
      <c r="W102" s="13" t="s">
        <v>90</v>
      </c>
      <c r="X102" s="12" t="s">
        <v>200</v>
      </c>
      <c r="Y102" s="12" t="s">
        <v>13</v>
      </c>
      <c r="Z102" s="12" t="s">
        <v>92</v>
      </c>
      <c r="AA102" s="13" t="s">
        <v>90</v>
      </c>
      <c r="AB102" s="12"/>
      <c r="AC102" s="12"/>
      <c r="AD102" s="12"/>
      <c r="AE102" s="12"/>
      <c r="AF102" s="13" t="s">
        <v>90</v>
      </c>
      <c r="AG102" s="14" t="s">
        <v>668</v>
      </c>
      <c r="AH102" s="13" t="s">
        <v>90</v>
      </c>
      <c r="AI102" s="4">
        <v>45020</v>
      </c>
      <c r="AJ102" s="13" t="s">
        <v>90</v>
      </c>
      <c r="AK102" s="4">
        <f>+Tabla22[[#This Row],[FECHA DE TERMINACIÓN  DEL CONTRATO ]]+120</f>
        <v>45267</v>
      </c>
      <c r="AL102" s="4">
        <f>+Tabla22[[#This Row],[OPORTUNIDAD PARA LIQUIDADAR BILATERALMENTE]]+60</f>
        <v>45327</v>
      </c>
      <c r="AM102" s="4">
        <f>+Tabla22[[#This Row],[OPORTUNIDAD PARA LIQUIDAR UNILATERALMENTE]]+720</f>
        <v>46047</v>
      </c>
      <c r="AN102" s="12" t="s">
        <v>90</v>
      </c>
    </row>
    <row r="103" spans="1:40" ht="29" x14ac:dyDescent="0.35">
      <c r="A103" s="12" t="s">
        <v>81</v>
      </c>
      <c r="B103" s="12" t="s">
        <v>669</v>
      </c>
      <c r="C103" s="5">
        <v>45026</v>
      </c>
      <c r="D103" s="12" t="s">
        <v>165</v>
      </c>
      <c r="E103" s="6">
        <v>1128393648</v>
      </c>
      <c r="F103" s="12" t="s">
        <v>671</v>
      </c>
      <c r="G103" s="12" t="s">
        <v>670</v>
      </c>
      <c r="H103" s="12"/>
      <c r="I103" s="22"/>
      <c r="J103" s="12"/>
      <c r="K103" s="12" t="s">
        <v>4</v>
      </c>
      <c r="L103" s="12" t="s">
        <v>24</v>
      </c>
      <c r="M103" s="12" t="s">
        <v>31</v>
      </c>
      <c r="N103" s="18">
        <f ca="1">+IF(Tabla22[[#This Row],[DÍAS PENDIENTES DE EJECUCIÓN]]&lt;=0,1,($Q$1-Tabla22[[#This Row],[FECHA ACTA DE INICIO]])/(Tabla22[[#This Row],[FECHA DE TERMINACIÓN  DEL CONTRATO ]]-Tabla22[[#This Row],[FECHA ACTA DE INICIO]]))</f>
        <v>1</v>
      </c>
      <c r="O103" s="7">
        <v>12752908</v>
      </c>
      <c r="P103" s="5">
        <v>45026</v>
      </c>
      <c r="Q103" s="12" t="s">
        <v>672</v>
      </c>
      <c r="R103" s="6">
        <f ca="1">+IF(Tabla22[[#This Row],[ESTADO ACTUAL DEL CONTRATO ]]="LIQUIDADO","OK",Tabla22[[#This Row],[FECHA DE TERMINACIÓN  DEL CONTRATO ]]-$Q$1)</f>
        <v>-107</v>
      </c>
      <c r="S103" s="5">
        <v>45147</v>
      </c>
      <c r="T103" s="12"/>
      <c r="U103" s="13" t="s">
        <v>90</v>
      </c>
      <c r="V103" s="13" t="s">
        <v>90</v>
      </c>
      <c r="W103" s="13" t="s">
        <v>90</v>
      </c>
      <c r="X103" s="12" t="s">
        <v>200</v>
      </c>
      <c r="Y103" s="12" t="s">
        <v>41</v>
      </c>
      <c r="Z103" s="12" t="s">
        <v>92</v>
      </c>
      <c r="AA103" s="13" t="s">
        <v>90</v>
      </c>
      <c r="AB103" s="12"/>
      <c r="AC103" s="12"/>
      <c r="AD103" s="12"/>
      <c r="AE103" s="12"/>
      <c r="AF103" s="13" t="s">
        <v>90</v>
      </c>
      <c r="AG103" s="14" t="s">
        <v>673</v>
      </c>
      <c r="AH103" s="13" t="s">
        <v>90</v>
      </c>
      <c r="AI103" s="4">
        <v>45020</v>
      </c>
      <c r="AJ103" s="13" t="s">
        <v>90</v>
      </c>
      <c r="AK103" s="4">
        <f>+Tabla22[[#This Row],[FECHA DE TERMINACIÓN  DEL CONTRATO ]]+120</f>
        <v>45267</v>
      </c>
      <c r="AL103" s="4">
        <f>+Tabla22[[#This Row],[OPORTUNIDAD PARA LIQUIDADAR BILATERALMENTE]]+60</f>
        <v>45327</v>
      </c>
      <c r="AM103" s="4">
        <f>+Tabla22[[#This Row],[OPORTUNIDAD PARA LIQUIDAR UNILATERALMENTE]]+720</f>
        <v>46047</v>
      </c>
      <c r="AN103" s="12" t="s">
        <v>90</v>
      </c>
    </row>
    <row r="104" spans="1:40" ht="29" x14ac:dyDescent="0.35">
      <c r="A104" s="12" t="s">
        <v>81</v>
      </c>
      <c r="B104" s="12" t="s">
        <v>674</v>
      </c>
      <c r="C104" s="5">
        <v>45026</v>
      </c>
      <c r="D104" s="12" t="s">
        <v>232</v>
      </c>
      <c r="E104" s="6">
        <v>1017174420</v>
      </c>
      <c r="F104" s="12" t="s">
        <v>306</v>
      </c>
      <c r="G104" s="12" t="s">
        <v>675</v>
      </c>
      <c r="H104" s="12"/>
      <c r="I104" s="22"/>
      <c r="J104" s="12"/>
      <c r="K104" s="12" t="s">
        <v>4</v>
      </c>
      <c r="L104" s="12" t="s">
        <v>24</v>
      </c>
      <c r="M104" s="12" t="s">
        <v>16</v>
      </c>
      <c r="N104" s="18">
        <f ca="1">+IF(Tabla22[[#This Row],[DÍAS PENDIENTES DE EJECUCIÓN]]&lt;=0,1,($Q$1-Tabla22[[#This Row],[FECHA ACTA DE INICIO]])/(Tabla22[[#This Row],[FECHA DE TERMINACIÓN  DEL CONTRATO ]]-Tabla22[[#This Row],[FECHA ACTA DE INICIO]]))</f>
        <v>1</v>
      </c>
      <c r="O104" s="7">
        <v>25765468</v>
      </c>
      <c r="P104" s="5">
        <v>45026</v>
      </c>
      <c r="Q104" s="12" t="s">
        <v>643</v>
      </c>
      <c r="R104" s="6">
        <f ca="1">+IF(Tabla22[[#This Row],[ESTADO ACTUAL DEL CONTRATO ]]="LIQUIDADO","OK",Tabla22[[#This Row],[FECHA DE TERMINACIÓN  DEL CONTRATO ]]-$Q$1)</f>
        <v>-107</v>
      </c>
      <c r="S104" s="5">
        <v>45147</v>
      </c>
      <c r="T104" s="12"/>
      <c r="U104" s="13" t="s">
        <v>90</v>
      </c>
      <c r="V104" s="13" t="s">
        <v>90</v>
      </c>
      <c r="W104" s="13" t="s">
        <v>90</v>
      </c>
      <c r="X104" s="12" t="s">
        <v>200</v>
      </c>
      <c r="Y104" s="12" t="s">
        <v>39</v>
      </c>
      <c r="Z104" s="12" t="s">
        <v>92</v>
      </c>
      <c r="AA104" s="13" t="s">
        <v>90</v>
      </c>
      <c r="AB104" s="12"/>
      <c r="AC104" s="12"/>
      <c r="AD104" s="12"/>
      <c r="AE104" s="12"/>
      <c r="AF104" s="13" t="s">
        <v>90</v>
      </c>
      <c r="AG104" s="14" t="s">
        <v>676</v>
      </c>
      <c r="AH104" s="13" t="s">
        <v>90</v>
      </c>
      <c r="AI104" s="4">
        <v>45020</v>
      </c>
      <c r="AJ104" s="13" t="s">
        <v>90</v>
      </c>
      <c r="AK104" s="4">
        <f>+Tabla22[[#This Row],[FECHA DE TERMINACIÓN  DEL CONTRATO ]]+120</f>
        <v>45267</v>
      </c>
      <c r="AL104" s="4">
        <f>+Tabla22[[#This Row],[OPORTUNIDAD PARA LIQUIDADAR BILATERALMENTE]]+60</f>
        <v>45327</v>
      </c>
      <c r="AM104" s="4">
        <f>+Tabla22[[#This Row],[OPORTUNIDAD PARA LIQUIDAR UNILATERALMENTE]]+720</f>
        <v>46047</v>
      </c>
      <c r="AN104" s="12" t="s">
        <v>90</v>
      </c>
    </row>
    <row r="105" spans="1:40" ht="29" x14ac:dyDescent="0.35">
      <c r="A105" s="12" t="s">
        <v>81</v>
      </c>
      <c r="B105" s="12" t="s">
        <v>677</v>
      </c>
      <c r="C105" s="5">
        <v>45026</v>
      </c>
      <c r="D105" s="12" t="s">
        <v>158</v>
      </c>
      <c r="E105" s="6">
        <v>1017212350</v>
      </c>
      <c r="F105" s="12" t="s">
        <v>679</v>
      </c>
      <c r="G105" s="12" t="s">
        <v>678</v>
      </c>
      <c r="H105" s="12"/>
      <c r="I105" s="22"/>
      <c r="J105" s="12"/>
      <c r="K105" s="12" t="s">
        <v>4</v>
      </c>
      <c r="L105" s="12" t="s">
        <v>24</v>
      </c>
      <c r="M105" s="12" t="s">
        <v>16</v>
      </c>
      <c r="N105" s="18">
        <f ca="1">+IF(Tabla22[[#This Row],[DÍAS PENDIENTES DE EJECUCIÓN]]&lt;=0,1,($Q$1-Tabla22[[#This Row],[FECHA ACTA DE INICIO]])/(Tabla22[[#This Row],[FECHA DE TERMINACIÓN  DEL CONTRATO ]]-Tabla22[[#This Row],[FECHA ACTA DE INICIO]]))</f>
        <v>1</v>
      </c>
      <c r="O105" s="7">
        <v>12752908</v>
      </c>
      <c r="P105" s="5">
        <v>45026</v>
      </c>
      <c r="Q105" s="12" t="s">
        <v>643</v>
      </c>
      <c r="R105" s="6">
        <f ca="1">+IF(Tabla22[[#This Row],[ESTADO ACTUAL DEL CONTRATO ]]="LIQUIDADO","OK",Tabla22[[#This Row],[FECHA DE TERMINACIÓN  DEL CONTRATO ]]-$Q$1)</f>
        <v>-107</v>
      </c>
      <c r="S105" s="5">
        <v>45147</v>
      </c>
      <c r="T105" s="12"/>
      <c r="U105" s="13" t="s">
        <v>90</v>
      </c>
      <c r="V105" s="13" t="s">
        <v>90</v>
      </c>
      <c r="W105" s="13" t="s">
        <v>90</v>
      </c>
      <c r="X105" s="12" t="s">
        <v>200</v>
      </c>
      <c r="Y105" s="12" t="s">
        <v>38</v>
      </c>
      <c r="Z105" s="12" t="s">
        <v>92</v>
      </c>
      <c r="AA105" s="13" t="s">
        <v>90</v>
      </c>
      <c r="AB105" s="12"/>
      <c r="AC105" s="12"/>
      <c r="AD105" s="12"/>
      <c r="AE105" s="12"/>
      <c r="AF105" s="13" t="s">
        <v>90</v>
      </c>
      <c r="AG105" s="14" t="s">
        <v>680</v>
      </c>
      <c r="AH105" s="13" t="s">
        <v>90</v>
      </c>
      <c r="AI105" s="4">
        <v>45020</v>
      </c>
      <c r="AJ105" s="13" t="s">
        <v>90</v>
      </c>
      <c r="AK105" s="4">
        <f>+Tabla22[[#This Row],[FECHA DE TERMINACIÓN  DEL CONTRATO ]]+120</f>
        <v>45267</v>
      </c>
      <c r="AL105" s="4">
        <f>+Tabla22[[#This Row],[OPORTUNIDAD PARA LIQUIDADAR BILATERALMENTE]]+60</f>
        <v>45327</v>
      </c>
      <c r="AM105" s="4">
        <f>+Tabla22[[#This Row],[OPORTUNIDAD PARA LIQUIDAR UNILATERALMENTE]]+720</f>
        <v>46047</v>
      </c>
      <c r="AN105" s="12" t="s">
        <v>90</v>
      </c>
    </row>
    <row r="106" spans="1:40" ht="29" x14ac:dyDescent="0.35">
      <c r="A106" s="12" t="s">
        <v>81</v>
      </c>
      <c r="B106" s="12" t="s">
        <v>681</v>
      </c>
      <c r="C106" s="5">
        <v>45026</v>
      </c>
      <c r="D106" s="12" t="s">
        <v>146</v>
      </c>
      <c r="E106" s="6">
        <v>1152683822</v>
      </c>
      <c r="F106" s="12" t="s">
        <v>440</v>
      </c>
      <c r="G106" s="12" t="s">
        <v>751</v>
      </c>
      <c r="H106" s="12"/>
      <c r="I106" s="22"/>
      <c r="J106" s="12"/>
      <c r="K106" s="12" t="s">
        <v>4</v>
      </c>
      <c r="L106" s="12" t="s">
        <v>24</v>
      </c>
      <c r="M106" s="12" t="s">
        <v>16</v>
      </c>
      <c r="N106" s="18">
        <f ca="1">+IF(Tabla22[[#This Row],[DÍAS PENDIENTES DE EJECUCIÓN]]&lt;=0,1,($Q$1-Tabla22[[#This Row],[FECHA ACTA DE INICIO]])/(Tabla22[[#This Row],[FECHA DE TERMINACIÓN  DEL CONTRATO ]]-Tabla22[[#This Row],[FECHA ACTA DE INICIO]]))</f>
        <v>1</v>
      </c>
      <c r="O106" s="7">
        <v>15285904</v>
      </c>
      <c r="P106" s="5">
        <v>45026</v>
      </c>
      <c r="Q106" s="12" t="s">
        <v>643</v>
      </c>
      <c r="R106" s="6">
        <f ca="1">+IF(Tabla22[[#This Row],[ESTADO ACTUAL DEL CONTRATO ]]="LIQUIDADO","OK",Tabla22[[#This Row],[FECHA DE TERMINACIÓN  DEL CONTRATO ]]-$Q$1)</f>
        <v>-107</v>
      </c>
      <c r="S106" s="5">
        <v>45147</v>
      </c>
      <c r="T106" s="12"/>
      <c r="U106" s="13" t="s">
        <v>90</v>
      </c>
      <c r="V106" s="13" t="s">
        <v>90</v>
      </c>
      <c r="W106" s="13" t="s">
        <v>90</v>
      </c>
      <c r="X106" s="12" t="s">
        <v>200</v>
      </c>
      <c r="Y106" s="12" t="s">
        <v>37</v>
      </c>
      <c r="Z106" s="12" t="s">
        <v>92</v>
      </c>
      <c r="AA106" s="12" t="s">
        <v>617</v>
      </c>
      <c r="AB106" s="12"/>
      <c r="AC106" s="12"/>
      <c r="AD106" s="12"/>
      <c r="AE106" s="12"/>
      <c r="AF106" s="13" t="s">
        <v>90</v>
      </c>
      <c r="AG106" s="14" t="s">
        <v>791</v>
      </c>
      <c r="AH106" s="13" t="s">
        <v>90</v>
      </c>
      <c r="AI106" s="4">
        <v>45026</v>
      </c>
      <c r="AJ106" s="13" t="s">
        <v>90</v>
      </c>
      <c r="AK106" s="4">
        <f>+Tabla22[[#This Row],[FECHA DE TERMINACIÓN  DEL CONTRATO ]]+120</f>
        <v>45267</v>
      </c>
      <c r="AL106" s="4">
        <f>+Tabla22[[#This Row],[OPORTUNIDAD PARA LIQUIDADAR BILATERALMENTE]]+60</f>
        <v>45327</v>
      </c>
      <c r="AM106" s="4">
        <f>+Tabla22[[#This Row],[OPORTUNIDAD PARA LIQUIDAR UNILATERALMENTE]]+720</f>
        <v>46047</v>
      </c>
      <c r="AN106" s="12" t="s">
        <v>90</v>
      </c>
    </row>
    <row r="107" spans="1:40" ht="29" x14ac:dyDescent="0.35">
      <c r="A107" s="12" t="s">
        <v>81</v>
      </c>
      <c r="B107" s="12" t="s">
        <v>682</v>
      </c>
      <c r="C107" s="5">
        <v>45026</v>
      </c>
      <c r="D107" s="12" t="s">
        <v>294</v>
      </c>
      <c r="E107" s="6">
        <v>43929082</v>
      </c>
      <c r="F107" s="12" t="s">
        <v>727</v>
      </c>
      <c r="G107" s="12" t="s">
        <v>752</v>
      </c>
      <c r="H107" s="12"/>
      <c r="I107" s="22"/>
      <c r="J107" s="12"/>
      <c r="K107" s="12" t="s">
        <v>4</v>
      </c>
      <c r="L107" s="12" t="s">
        <v>24</v>
      </c>
      <c r="M107" s="12" t="s">
        <v>16</v>
      </c>
      <c r="N107" s="18">
        <f ca="1">+IF(Tabla22[[#This Row],[DÍAS PENDIENTES DE EJECUCIÓN]]&lt;=0,1,($Q$1-Tabla22[[#This Row],[FECHA ACTA DE INICIO]])/(Tabla22[[#This Row],[FECHA DE TERMINACIÓN  DEL CONTRATO ]]-Tabla22[[#This Row],[FECHA ACTA DE INICIO]]))</f>
        <v>1</v>
      </c>
      <c r="O107" s="7">
        <v>21798796</v>
      </c>
      <c r="P107" s="5">
        <v>45026</v>
      </c>
      <c r="Q107" s="12" t="s">
        <v>643</v>
      </c>
      <c r="R107" s="6">
        <f ca="1">+IF(Tabla22[[#This Row],[ESTADO ACTUAL DEL CONTRATO ]]="LIQUIDADO","OK",Tabla22[[#This Row],[FECHA DE TERMINACIÓN  DEL CONTRATO ]]-$Q$1)</f>
        <v>-107</v>
      </c>
      <c r="S107" s="5">
        <v>45147</v>
      </c>
      <c r="T107" s="12"/>
      <c r="U107" s="13" t="s">
        <v>90</v>
      </c>
      <c r="V107" s="13" t="s">
        <v>90</v>
      </c>
      <c r="W107" s="13" t="s">
        <v>90</v>
      </c>
      <c r="X107" s="12" t="s">
        <v>200</v>
      </c>
      <c r="Y107" s="12" t="s">
        <v>27</v>
      </c>
      <c r="Z107" s="12" t="s">
        <v>92</v>
      </c>
      <c r="AA107" s="12" t="s">
        <v>295</v>
      </c>
      <c r="AB107" s="12"/>
      <c r="AC107" s="12"/>
      <c r="AD107" s="12"/>
      <c r="AE107" s="12"/>
      <c r="AF107" s="13" t="s">
        <v>90</v>
      </c>
      <c r="AG107" s="14" t="s">
        <v>792</v>
      </c>
      <c r="AH107" s="13" t="s">
        <v>90</v>
      </c>
      <c r="AI107" s="4">
        <v>45026</v>
      </c>
      <c r="AJ107" s="13" t="s">
        <v>90</v>
      </c>
      <c r="AK107" s="4">
        <f>+Tabla22[[#This Row],[FECHA DE TERMINACIÓN  DEL CONTRATO ]]+120</f>
        <v>45267</v>
      </c>
      <c r="AL107" s="4">
        <f>+Tabla22[[#This Row],[OPORTUNIDAD PARA LIQUIDADAR BILATERALMENTE]]+60</f>
        <v>45327</v>
      </c>
      <c r="AM107" s="4">
        <f>+Tabla22[[#This Row],[OPORTUNIDAD PARA LIQUIDAR UNILATERALMENTE]]+720</f>
        <v>46047</v>
      </c>
      <c r="AN107" s="12" t="s">
        <v>90</v>
      </c>
    </row>
    <row r="108" spans="1:40" ht="29" x14ac:dyDescent="0.35">
      <c r="A108" s="12" t="s">
        <v>81</v>
      </c>
      <c r="B108" s="12" t="s">
        <v>683</v>
      </c>
      <c r="C108" s="5">
        <v>45026</v>
      </c>
      <c r="D108" s="12" t="s">
        <v>247</v>
      </c>
      <c r="E108" s="6">
        <v>1038212262</v>
      </c>
      <c r="F108" s="12" t="s">
        <v>310</v>
      </c>
      <c r="G108" s="12" t="s">
        <v>753</v>
      </c>
      <c r="H108" s="12"/>
      <c r="I108" s="22"/>
      <c r="J108" s="12"/>
      <c r="K108" s="12" t="s">
        <v>4</v>
      </c>
      <c r="L108" s="12" t="s">
        <v>24</v>
      </c>
      <c r="M108" s="12" t="s">
        <v>16</v>
      </c>
      <c r="N108" s="18">
        <f ca="1">+IF(Tabla22[[#This Row],[DÍAS PENDIENTES DE EJECUCIÓN]]&lt;=0,1,($Q$1-Tabla22[[#This Row],[FECHA ACTA DE INICIO]])/(Tabla22[[#This Row],[FECHA DE TERMINACIÓN  DEL CONTRATO ]]-Tabla22[[#This Row],[FECHA ACTA DE INICIO]]))</f>
        <v>1</v>
      </c>
      <c r="O108" s="7">
        <v>21798796</v>
      </c>
      <c r="P108" s="5">
        <v>45026</v>
      </c>
      <c r="Q108" s="12" t="s">
        <v>643</v>
      </c>
      <c r="R108" s="6">
        <f ca="1">+IF(Tabla22[[#This Row],[ESTADO ACTUAL DEL CONTRATO ]]="LIQUIDADO","OK",Tabla22[[#This Row],[FECHA DE TERMINACIÓN  DEL CONTRATO ]]-$Q$1)</f>
        <v>-107</v>
      </c>
      <c r="S108" s="5">
        <v>45147</v>
      </c>
      <c r="T108" s="12"/>
      <c r="U108" s="13" t="s">
        <v>90</v>
      </c>
      <c r="V108" s="13" t="s">
        <v>90</v>
      </c>
      <c r="W108" s="13" t="s">
        <v>90</v>
      </c>
      <c r="X108" s="12" t="s">
        <v>200</v>
      </c>
      <c r="Y108" s="12" t="s">
        <v>27</v>
      </c>
      <c r="Z108" s="12" t="s">
        <v>92</v>
      </c>
      <c r="AA108" s="12" t="s">
        <v>295</v>
      </c>
      <c r="AB108" s="12"/>
      <c r="AC108" s="12"/>
      <c r="AD108" s="12"/>
      <c r="AE108" s="12"/>
      <c r="AF108" s="13" t="s">
        <v>90</v>
      </c>
      <c r="AG108" s="14" t="s">
        <v>793</v>
      </c>
      <c r="AH108" s="13" t="s">
        <v>90</v>
      </c>
      <c r="AI108" s="4">
        <v>45026</v>
      </c>
      <c r="AJ108" s="13" t="s">
        <v>90</v>
      </c>
      <c r="AK108" s="4">
        <f>+Tabla22[[#This Row],[FECHA DE TERMINACIÓN  DEL CONTRATO ]]+120</f>
        <v>45267</v>
      </c>
      <c r="AL108" s="4">
        <f>+Tabla22[[#This Row],[OPORTUNIDAD PARA LIQUIDADAR BILATERALMENTE]]+60</f>
        <v>45327</v>
      </c>
      <c r="AM108" s="4">
        <f>+Tabla22[[#This Row],[OPORTUNIDAD PARA LIQUIDAR UNILATERALMENTE]]+720</f>
        <v>46047</v>
      </c>
      <c r="AN108" s="12" t="s">
        <v>90</v>
      </c>
    </row>
    <row r="109" spans="1:40" ht="29" x14ac:dyDescent="0.35">
      <c r="A109" s="12" t="s">
        <v>81</v>
      </c>
      <c r="B109" s="12" t="s">
        <v>684</v>
      </c>
      <c r="C109" s="5">
        <v>45026</v>
      </c>
      <c r="D109" s="12" t="s">
        <v>295</v>
      </c>
      <c r="E109" s="6">
        <v>43922875</v>
      </c>
      <c r="F109" s="12" t="s">
        <v>728</v>
      </c>
      <c r="G109" s="12" t="s">
        <v>754</v>
      </c>
      <c r="H109" s="12"/>
      <c r="I109" s="22"/>
      <c r="J109" s="12"/>
      <c r="K109" s="12" t="s">
        <v>4</v>
      </c>
      <c r="L109" s="12" t="s">
        <v>24</v>
      </c>
      <c r="M109" s="12" t="s">
        <v>16</v>
      </c>
      <c r="N109" s="18">
        <f ca="1">+IF(Tabla22[[#This Row],[DÍAS PENDIENTES DE EJECUCIÓN]]&lt;=0,1,($Q$1-Tabla22[[#This Row],[FECHA ACTA DE INICIO]])/(Tabla22[[#This Row],[FECHA DE TERMINACIÓN  DEL CONTRATO ]]-Tabla22[[#This Row],[FECHA ACTA DE INICIO]]))</f>
        <v>1</v>
      </c>
      <c r="O109" s="7">
        <v>25765468</v>
      </c>
      <c r="P109" s="5">
        <v>45026</v>
      </c>
      <c r="Q109" s="12" t="s">
        <v>643</v>
      </c>
      <c r="R109" s="6">
        <f ca="1">+IF(Tabla22[[#This Row],[ESTADO ACTUAL DEL CONTRATO ]]="LIQUIDADO","OK",Tabla22[[#This Row],[FECHA DE TERMINACIÓN  DEL CONTRATO ]]-$Q$1)</f>
        <v>-107</v>
      </c>
      <c r="S109" s="5">
        <v>45147</v>
      </c>
      <c r="T109" s="12"/>
      <c r="U109" s="13" t="s">
        <v>90</v>
      </c>
      <c r="V109" s="13" t="s">
        <v>90</v>
      </c>
      <c r="W109" s="13" t="s">
        <v>90</v>
      </c>
      <c r="X109" s="12" t="s">
        <v>200</v>
      </c>
      <c r="Y109" s="12" t="s">
        <v>27</v>
      </c>
      <c r="Z109" s="12" t="s">
        <v>92</v>
      </c>
      <c r="AA109" s="12" t="s">
        <v>90</v>
      </c>
      <c r="AB109" s="12"/>
      <c r="AC109" s="12"/>
      <c r="AD109" s="12"/>
      <c r="AE109" s="12"/>
      <c r="AF109" s="13" t="s">
        <v>90</v>
      </c>
      <c r="AG109" s="14" t="s">
        <v>794</v>
      </c>
      <c r="AH109" s="13" t="s">
        <v>90</v>
      </c>
      <c r="AI109" s="4">
        <v>45026</v>
      </c>
      <c r="AJ109" s="13" t="s">
        <v>90</v>
      </c>
      <c r="AK109" s="4">
        <f>+Tabla22[[#This Row],[FECHA DE TERMINACIÓN  DEL CONTRATO ]]+120</f>
        <v>45267</v>
      </c>
      <c r="AL109" s="4">
        <f>+Tabla22[[#This Row],[OPORTUNIDAD PARA LIQUIDADAR BILATERALMENTE]]+60</f>
        <v>45327</v>
      </c>
      <c r="AM109" s="4">
        <f>+Tabla22[[#This Row],[OPORTUNIDAD PARA LIQUIDAR UNILATERALMENTE]]+720</f>
        <v>46047</v>
      </c>
      <c r="AN109" s="12" t="s">
        <v>90</v>
      </c>
    </row>
    <row r="110" spans="1:40" ht="29" x14ac:dyDescent="0.35">
      <c r="A110" s="12" t="s">
        <v>81</v>
      </c>
      <c r="B110" s="12" t="s">
        <v>685</v>
      </c>
      <c r="C110" s="5">
        <v>45026</v>
      </c>
      <c r="D110" s="12" t="s">
        <v>230</v>
      </c>
      <c r="E110" s="6">
        <v>1037592969</v>
      </c>
      <c r="F110" s="12" t="s">
        <v>438</v>
      </c>
      <c r="G110" s="12" t="s">
        <v>755</v>
      </c>
      <c r="H110" s="12"/>
      <c r="I110" s="22"/>
      <c r="J110" s="12"/>
      <c r="K110" s="12" t="s">
        <v>4</v>
      </c>
      <c r="L110" s="12" t="s">
        <v>24</v>
      </c>
      <c r="M110" s="12" t="s">
        <v>16</v>
      </c>
      <c r="N110" s="18">
        <f ca="1">+IF(Tabla22[[#This Row],[DÍAS PENDIENTES DE EJECUCIÓN]]&lt;=0,1,($Q$1-Tabla22[[#This Row],[FECHA ACTA DE INICIO]])/(Tabla22[[#This Row],[FECHA DE TERMINACIÓN  DEL CONTRATO ]]-Tabla22[[#This Row],[FECHA ACTA DE INICIO]]))</f>
        <v>1</v>
      </c>
      <c r="O110" s="7">
        <v>25765468</v>
      </c>
      <c r="P110" s="5">
        <v>45026</v>
      </c>
      <c r="Q110" s="12" t="s">
        <v>643</v>
      </c>
      <c r="R110" s="6">
        <f ca="1">+IF(Tabla22[[#This Row],[ESTADO ACTUAL DEL CONTRATO ]]="LIQUIDADO","OK",Tabla22[[#This Row],[FECHA DE TERMINACIÓN  DEL CONTRATO ]]-$Q$1)</f>
        <v>-107</v>
      </c>
      <c r="S110" s="5">
        <v>45147</v>
      </c>
      <c r="T110" s="12"/>
      <c r="U110" s="13" t="s">
        <v>90</v>
      </c>
      <c r="V110" s="13" t="s">
        <v>90</v>
      </c>
      <c r="W110" s="13" t="s">
        <v>90</v>
      </c>
      <c r="X110" s="12" t="s">
        <v>200</v>
      </c>
      <c r="Y110" s="12" t="s">
        <v>17</v>
      </c>
      <c r="Z110" s="12" t="s">
        <v>92</v>
      </c>
      <c r="AA110" s="12" t="s">
        <v>90</v>
      </c>
      <c r="AB110" s="12"/>
      <c r="AC110" s="12"/>
      <c r="AD110" s="12"/>
      <c r="AE110" s="12"/>
      <c r="AF110" s="13" t="s">
        <v>90</v>
      </c>
      <c r="AG110" s="14" t="s">
        <v>795</v>
      </c>
      <c r="AH110" s="13" t="s">
        <v>90</v>
      </c>
      <c r="AI110" s="4">
        <v>45026</v>
      </c>
      <c r="AJ110" s="13" t="s">
        <v>90</v>
      </c>
      <c r="AK110" s="4">
        <f>+Tabla22[[#This Row],[FECHA DE TERMINACIÓN  DEL CONTRATO ]]+120</f>
        <v>45267</v>
      </c>
      <c r="AL110" s="4">
        <f>+Tabla22[[#This Row],[OPORTUNIDAD PARA LIQUIDADAR BILATERALMENTE]]+60</f>
        <v>45327</v>
      </c>
      <c r="AM110" s="4">
        <f>+Tabla22[[#This Row],[OPORTUNIDAD PARA LIQUIDAR UNILATERALMENTE]]+720</f>
        <v>46047</v>
      </c>
      <c r="AN110" s="12" t="s">
        <v>90</v>
      </c>
    </row>
    <row r="111" spans="1:40" ht="29" x14ac:dyDescent="0.35">
      <c r="A111" s="12" t="s">
        <v>81</v>
      </c>
      <c r="B111" s="12" t="s">
        <v>686</v>
      </c>
      <c r="C111" s="5">
        <v>45026</v>
      </c>
      <c r="D111" s="12" t="s">
        <v>157</v>
      </c>
      <c r="E111" s="6">
        <v>71783637</v>
      </c>
      <c r="F111" s="12" t="s">
        <v>729</v>
      </c>
      <c r="G111" s="12" t="s">
        <v>756</v>
      </c>
      <c r="H111" s="12"/>
      <c r="I111" s="22"/>
      <c r="J111" s="12"/>
      <c r="K111" s="12" t="s">
        <v>4</v>
      </c>
      <c r="L111" s="12" t="s">
        <v>24</v>
      </c>
      <c r="M111" s="12" t="s">
        <v>16</v>
      </c>
      <c r="N111" s="18">
        <f ca="1">+IF(Tabla22[[#This Row],[DÍAS PENDIENTES DE EJECUCIÓN]]&lt;=0,1,($Q$1-Tabla22[[#This Row],[FECHA ACTA DE INICIO]])/(Tabla22[[#This Row],[FECHA DE TERMINACIÓN  DEL CONTRATO ]]-Tabla22[[#This Row],[FECHA ACTA DE INICIO]]))</f>
        <v>1</v>
      </c>
      <c r="O111" s="7">
        <v>30000000</v>
      </c>
      <c r="P111" s="5">
        <v>45026</v>
      </c>
      <c r="Q111" s="12" t="s">
        <v>643</v>
      </c>
      <c r="R111" s="6">
        <f ca="1">+IF(Tabla22[[#This Row],[ESTADO ACTUAL DEL CONTRATO ]]="LIQUIDADO","OK",Tabla22[[#This Row],[FECHA DE TERMINACIÓN  DEL CONTRATO ]]-$Q$1)</f>
        <v>-107</v>
      </c>
      <c r="S111" s="5">
        <v>45147</v>
      </c>
      <c r="T111" s="12"/>
      <c r="U111" s="13" t="s">
        <v>90</v>
      </c>
      <c r="V111" s="13" t="s">
        <v>90</v>
      </c>
      <c r="W111" s="13" t="s">
        <v>90</v>
      </c>
      <c r="X111" s="12" t="s">
        <v>200</v>
      </c>
      <c r="Y111" s="12" t="s">
        <v>40</v>
      </c>
      <c r="Z111" s="12" t="s">
        <v>92</v>
      </c>
      <c r="AA111" s="12" t="s">
        <v>90</v>
      </c>
      <c r="AB111" s="12"/>
      <c r="AC111" s="12"/>
      <c r="AD111" s="12"/>
      <c r="AE111" s="12"/>
      <c r="AF111" s="13" t="s">
        <v>90</v>
      </c>
      <c r="AG111" s="14" t="s">
        <v>796</v>
      </c>
      <c r="AH111" s="13" t="s">
        <v>90</v>
      </c>
      <c r="AI111" s="4">
        <v>45026</v>
      </c>
      <c r="AJ111" s="13" t="s">
        <v>90</v>
      </c>
      <c r="AK111" s="4">
        <f>+Tabla22[[#This Row],[FECHA DE TERMINACIÓN  DEL CONTRATO ]]+120</f>
        <v>45267</v>
      </c>
      <c r="AL111" s="4">
        <f>+Tabla22[[#This Row],[OPORTUNIDAD PARA LIQUIDADAR BILATERALMENTE]]+60</f>
        <v>45327</v>
      </c>
      <c r="AM111" s="4">
        <f>+Tabla22[[#This Row],[OPORTUNIDAD PARA LIQUIDAR UNILATERALMENTE]]+720</f>
        <v>46047</v>
      </c>
      <c r="AN111" s="12" t="s">
        <v>90</v>
      </c>
    </row>
    <row r="112" spans="1:40" ht="29" x14ac:dyDescent="0.35">
      <c r="A112" s="12" t="s">
        <v>81</v>
      </c>
      <c r="B112" s="12" t="s">
        <v>687</v>
      </c>
      <c r="C112" s="5">
        <v>45026</v>
      </c>
      <c r="D112" s="12" t="s">
        <v>296</v>
      </c>
      <c r="E112" s="6">
        <v>1128283941</v>
      </c>
      <c r="F112" s="12" t="s">
        <v>730</v>
      </c>
      <c r="G112" s="12" t="s">
        <v>757</v>
      </c>
      <c r="H112" s="12"/>
      <c r="I112" s="22"/>
      <c r="J112" s="12"/>
      <c r="K112" s="12" t="s">
        <v>4</v>
      </c>
      <c r="L112" s="12" t="s">
        <v>24</v>
      </c>
      <c r="M112" s="12" t="s">
        <v>16</v>
      </c>
      <c r="N112" s="18">
        <f ca="1">+IF(Tabla22[[#This Row],[DÍAS PENDIENTES DE EJECUCIÓN]]&lt;=0,1,($Q$1-Tabla22[[#This Row],[FECHA ACTA DE INICIO]])/(Tabla22[[#This Row],[FECHA DE TERMINACIÓN  DEL CONTRATO ]]-Tabla22[[#This Row],[FECHA ACTA DE INICIO]]))</f>
        <v>1</v>
      </c>
      <c r="O112" s="7">
        <v>12752908</v>
      </c>
      <c r="P112" s="5">
        <v>45026</v>
      </c>
      <c r="Q112" s="12" t="s">
        <v>643</v>
      </c>
      <c r="R112" s="6">
        <f ca="1">+IF(Tabla22[[#This Row],[ESTADO ACTUAL DEL CONTRATO ]]="LIQUIDADO","OK",Tabla22[[#This Row],[FECHA DE TERMINACIÓN  DEL CONTRATO ]]-$Q$1)</f>
        <v>-107</v>
      </c>
      <c r="S112" s="5">
        <v>45147</v>
      </c>
      <c r="T112" s="12"/>
      <c r="U112" s="13" t="s">
        <v>90</v>
      </c>
      <c r="V112" s="13" t="s">
        <v>90</v>
      </c>
      <c r="W112" s="13" t="s">
        <v>90</v>
      </c>
      <c r="X112" s="12" t="s">
        <v>200</v>
      </c>
      <c r="Y112" s="12" t="s">
        <v>33</v>
      </c>
      <c r="Z112" s="12" t="s">
        <v>92</v>
      </c>
      <c r="AA112" s="12" t="s">
        <v>125</v>
      </c>
      <c r="AB112" s="12"/>
      <c r="AC112" s="12"/>
      <c r="AD112" s="12"/>
      <c r="AE112" s="12"/>
      <c r="AF112" s="13" t="s">
        <v>90</v>
      </c>
      <c r="AG112" s="14" t="s">
        <v>797</v>
      </c>
      <c r="AH112" s="13" t="s">
        <v>90</v>
      </c>
      <c r="AI112" s="4">
        <v>45026</v>
      </c>
      <c r="AJ112" s="13" t="s">
        <v>90</v>
      </c>
      <c r="AK112" s="4">
        <f>+Tabla22[[#This Row],[FECHA DE TERMINACIÓN  DEL CONTRATO ]]+120</f>
        <v>45267</v>
      </c>
      <c r="AL112" s="4">
        <f>+Tabla22[[#This Row],[OPORTUNIDAD PARA LIQUIDADAR BILATERALMENTE]]+60</f>
        <v>45327</v>
      </c>
      <c r="AM112" s="4">
        <f>+Tabla22[[#This Row],[OPORTUNIDAD PARA LIQUIDAR UNILATERALMENTE]]+720</f>
        <v>46047</v>
      </c>
      <c r="AN112" s="12" t="s">
        <v>90</v>
      </c>
    </row>
    <row r="113" spans="1:40" ht="29" x14ac:dyDescent="0.35">
      <c r="A113" s="12" t="s">
        <v>81</v>
      </c>
      <c r="B113" s="12" t="s">
        <v>688</v>
      </c>
      <c r="C113" s="5">
        <v>45026</v>
      </c>
      <c r="D113" s="12" t="s">
        <v>156</v>
      </c>
      <c r="E113" s="6">
        <v>1020461199</v>
      </c>
      <c r="F113" s="12" t="s">
        <v>314</v>
      </c>
      <c r="G113" s="12" t="s">
        <v>758</v>
      </c>
      <c r="H113" s="12"/>
      <c r="I113" s="22"/>
      <c r="J113" s="12"/>
      <c r="K113" s="12" t="s">
        <v>4</v>
      </c>
      <c r="L113" s="12" t="s">
        <v>24</v>
      </c>
      <c r="M113" s="12" t="s">
        <v>16</v>
      </c>
      <c r="N113" s="18">
        <f ca="1">+IF(Tabla22[[#This Row],[DÍAS PENDIENTES DE EJECUCIÓN]]&lt;=0,1,($Q$1-Tabla22[[#This Row],[FECHA ACTA DE INICIO]])/(Tabla22[[#This Row],[FECHA DE TERMINACIÓN  DEL CONTRATO ]]-Tabla22[[#This Row],[FECHA ACTA DE INICIO]]))</f>
        <v>1</v>
      </c>
      <c r="O113" s="7">
        <v>12752908</v>
      </c>
      <c r="P113" s="5">
        <v>45026</v>
      </c>
      <c r="Q113" s="12" t="s">
        <v>643</v>
      </c>
      <c r="R113" s="6">
        <f ca="1">+IF(Tabla22[[#This Row],[ESTADO ACTUAL DEL CONTRATO ]]="LIQUIDADO","OK",Tabla22[[#This Row],[FECHA DE TERMINACIÓN  DEL CONTRATO ]]-$Q$1)</f>
        <v>-107</v>
      </c>
      <c r="S113" s="5">
        <v>45147</v>
      </c>
      <c r="T113" s="12"/>
      <c r="U113" s="13" t="s">
        <v>90</v>
      </c>
      <c r="V113" s="13" t="s">
        <v>90</v>
      </c>
      <c r="W113" s="13" t="s">
        <v>90</v>
      </c>
      <c r="X113" s="12" t="s">
        <v>200</v>
      </c>
      <c r="Y113" s="12" t="s">
        <v>25</v>
      </c>
      <c r="Z113" s="12" t="s">
        <v>92</v>
      </c>
      <c r="AA113" s="12" t="s">
        <v>476</v>
      </c>
      <c r="AB113" s="12"/>
      <c r="AC113" s="12"/>
      <c r="AD113" s="12"/>
      <c r="AE113" s="12"/>
      <c r="AF113" s="13" t="s">
        <v>90</v>
      </c>
      <c r="AG113" s="14" t="s">
        <v>798</v>
      </c>
      <c r="AH113" s="13" t="s">
        <v>90</v>
      </c>
      <c r="AI113" s="4">
        <v>45026</v>
      </c>
      <c r="AJ113" s="13" t="s">
        <v>90</v>
      </c>
      <c r="AK113" s="4">
        <f>+Tabla22[[#This Row],[FECHA DE TERMINACIÓN  DEL CONTRATO ]]+120</f>
        <v>45267</v>
      </c>
      <c r="AL113" s="4">
        <f>+Tabla22[[#This Row],[OPORTUNIDAD PARA LIQUIDADAR BILATERALMENTE]]+60</f>
        <v>45327</v>
      </c>
      <c r="AM113" s="4">
        <f>+Tabla22[[#This Row],[OPORTUNIDAD PARA LIQUIDAR UNILATERALMENTE]]+720</f>
        <v>46047</v>
      </c>
      <c r="AN113" s="12" t="s">
        <v>90</v>
      </c>
    </row>
    <row r="114" spans="1:40" ht="29" x14ac:dyDescent="0.35">
      <c r="A114" s="12" t="s">
        <v>81</v>
      </c>
      <c r="B114" s="12" t="s">
        <v>689</v>
      </c>
      <c r="C114" s="5">
        <v>45026</v>
      </c>
      <c r="D114" s="12" t="s">
        <v>297</v>
      </c>
      <c r="E114" s="6">
        <v>1069925474</v>
      </c>
      <c r="F114" s="12" t="s">
        <v>731</v>
      </c>
      <c r="G114" s="12" t="s">
        <v>759</v>
      </c>
      <c r="H114" s="12"/>
      <c r="I114" s="22"/>
      <c r="J114" s="12"/>
      <c r="K114" s="12" t="s">
        <v>4</v>
      </c>
      <c r="L114" s="12" t="s">
        <v>24</v>
      </c>
      <c r="M114" s="12" t="s">
        <v>31</v>
      </c>
      <c r="N114" s="18">
        <f ca="1">+IF(Tabla22[[#This Row],[DÍAS PENDIENTES DE EJECUCIÓN]]&lt;=0,1,($Q$1-Tabla22[[#This Row],[FECHA ACTA DE INICIO]])/(Tabla22[[#This Row],[FECHA DE TERMINACIÓN  DEL CONTRATO ]]-Tabla22[[#This Row],[FECHA ACTA DE INICIO]]))</f>
        <v>1</v>
      </c>
      <c r="O114" s="7">
        <v>19199300</v>
      </c>
      <c r="P114" s="5">
        <v>45026</v>
      </c>
      <c r="Q114" s="12" t="s">
        <v>643</v>
      </c>
      <c r="R114" s="6">
        <f ca="1">+IF(Tabla22[[#This Row],[ESTADO ACTUAL DEL CONTRATO ]]="LIQUIDADO","OK",Tabla22[[#This Row],[FECHA DE TERMINACIÓN  DEL CONTRATO ]]-$Q$1)</f>
        <v>-107</v>
      </c>
      <c r="S114" s="5">
        <v>45147</v>
      </c>
      <c r="T114" s="12"/>
      <c r="U114" s="13" t="s">
        <v>90</v>
      </c>
      <c r="V114" s="13" t="s">
        <v>90</v>
      </c>
      <c r="W114" s="13" t="s">
        <v>90</v>
      </c>
      <c r="X114" s="12" t="s">
        <v>200</v>
      </c>
      <c r="Y114" s="12" t="s">
        <v>34</v>
      </c>
      <c r="Z114" s="12" t="s">
        <v>92</v>
      </c>
      <c r="AA114" s="12" t="s">
        <v>90</v>
      </c>
      <c r="AB114" s="12"/>
      <c r="AC114" s="12"/>
      <c r="AD114" s="12"/>
      <c r="AE114" s="12"/>
      <c r="AF114" s="13" t="s">
        <v>90</v>
      </c>
      <c r="AG114" s="14" t="s">
        <v>799</v>
      </c>
      <c r="AH114" s="13" t="s">
        <v>90</v>
      </c>
      <c r="AI114" s="4">
        <v>45026</v>
      </c>
      <c r="AJ114" s="13" t="s">
        <v>90</v>
      </c>
      <c r="AK114" s="4">
        <f>+Tabla22[[#This Row],[FECHA DE TERMINACIÓN  DEL CONTRATO ]]+120</f>
        <v>45267</v>
      </c>
      <c r="AL114" s="4">
        <f>+Tabla22[[#This Row],[OPORTUNIDAD PARA LIQUIDADAR BILATERALMENTE]]+60</f>
        <v>45327</v>
      </c>
      <c r="AM114" s="4">
        <f>+Tabla22[[#This Row],[OPORTUNIDAD PARA LIQUIDAR UNILATERALMENTE]]+720</f>
        <v>46047</v>
      </c>
      <c r="AN114" s="12" t="s">
        <v>90</v>
      </c>
    </row>
    <row r="115" spans="1:40" ht="29" x14ac:dyDescent="0.35">
      <c r="A115" s="12" t="s">
        <v>81</v>
      </c>
      <c r="B115" s="12" t="s">
        <v>690</v>
      </c>
      <c r="C115" s="5">
        <v>45026</v>
      </c>
      <c r="D115" s="12" t="s">
        <v>231</v>
      </c>
      <c r="E115" s="6">
        <v>1128454913</v>
      </c>
      <c r="F115" s="12" t="s">
        <v>732</v>
      </c>
      <c r="G115" s="12" t="s">
        <v>760</v>
      </c>
      <c r="H115" s="12"/>
      <c r="I115" s="22"/>
      <c r="J115" s="12"/>
      <c r="K115" s="12" t="s">
        <v>4</v>
      </c>
      <c r="L115" s="12" t="s">
        <v>24</v>
      </c>
      <c r="M115" s="12" t="s">
        <v>16</v>
      </c>
      <c r="N115" s="18">
        <f ca="1">+IF(Tabla22[[#This Row],[DÍAS PENDIENTES DE EJECUCIÓN]]&lt;=0,1,($Q$1-Tabla22[[#This Row],[FECHA ACTA DE INICIO]])/(Tabla22[[#This Row],[FECHA DE TERMINACIÓN  DEL CONTRATO ]]-Tabla22[[#This Row],[FECHA ACTA DE INICIO]]))</f>
        <v>1</v>
      </c>
      <c r="O115" s="7">
        <v>17285604</v>
      </c>
      <c r="P115" s="5">
        <v>45026</v>
      </c>
      <c r="Q115" s="12" t="s">
        <v>643</v>
      </c>
      <c r="R115" s="6">
        <f ca="1">+IF(Tabla22[[#This Row],[ESTADO ACTUAL DEL CONTRATO ]]="LIQUIDADO","OK",Tabla22[[#This Row],[FECHA DE TERMINACIÓN  DEL CONTRATO ]]-$Q$1)</f>
        <v>-107</v>
      </c>
      <c r="S115" s="5">
        <v>45147</v>
      </c>
      <c r="T115" s="12"/>
      <c r="U115" s="13" t="s">
        <v>90</v>
      </c>
      <c r="V115" s="13" t="s">
        <v>90</v>
      </c>
      <c r="W115" s="13" t="s">
        <v>90</v>
      </c>
      <c r="X115" s="12" t="s">
        <v>200</v>
      </c>
      <c r="Y115" s="12" t="s">
        <v>35</v>
      </c>
      <c r="Z115" s="12" t="s">
        <v>92</v>
      </c>
      <c r="AA115" s="12" t="s">
        <v>90</v>
      </c>
      <c r="AB115" s="12"/>
      <c r="AC115" s="12"/>
      <c r="AD115" s="12"/>
      <c r="AE115" s="12"/>
      <c r="AF115" s="13" t="s">
        <v>90</v>
      </c>
      <c r="AG115" s="14" t="s">
        <v>800</v>
      </c>
      <c r="AH115" s="13" t="s">
        <v>90</v>
      </c>
      <c r="AI115" s="4">
        <v>45026</v>
      </c>
      <c r="AJ115" s="13" t="s">
        <v>90</v>
      </c>
      <c r="AK115" s="4">
        <f>+Tabla22[[#This Row],[FECHA DE TERMINACIÓN  DEL CONTRATO ]]+120</f>
        <v>45267</v>
      </c>
      <c r="AL115" s="4">
        <f>+Tabla22[[#This Row],[OPORTUNIDAD PARA LIQUIDADAR BILATERALMENTE]]+60</f>
        <v>45327</v>
      </c>
      <c r="AM115" s="4">
        <f>+Tabla22[[#This Row],[OPORTUNIDAD PARA LIQUIDAR UNILATERALMENTE]]+720</f>
        <v>46047</v>
      </c>
      <c r="AN115" s="12" t="s">
        <v>90</v>
      </c>
    </row>
    <row r="116" spans="1:40" ht="29" x14ac:dyDescent="0.35">
      <c r="A116" s="12" t="s">
        <v>81</v>
      </c>
      <c r="B116" s="12" t="s">
        <v>691</v>
      </c>
      <c r="C116" s="5">
        <v>45026</v>
      </c>
      <c r="D116" s="12" t="s">
        <v>202</v>
      </c>
      <c r="E116" s="6">
        <v>1152444171</v>
      </c>
      <c r="F116" s="12" t="s">
        <v>733</v>
      </c>
      <c r="G116" s="12" t="s">
        <v>761</v>
      </c>
      <c r="H116" s="12"/>
      <c r="I116" s="22"/>
      <c r="J116" s="12"/>
      <c r="K116" s="12" t="s">
        <v>4</v>
      </c>
      <c r="L116" s="12" t="s">
        <v>24</v>
      </c>
      <c r="M116" s="12" t="s">
        <v>16</v>
      </c>
      <c r="N116" s="18">
        <f ca="1">+IF(Tabla22[[#This Row],[DÍAS PENDIENTES DE EJECUCIÓN]]&lt;=0,1,($Q$1-Tabla22[[#This Row],[FECHA ACTA DE INICIO]])/(Tabla22[[#This Row],[FECHA DE TERMINACIÓN  DEL CONTRATO ]]-Tabla22[[#This Row],[FECHA ACTA DE INICIO]]))</f>
        <v>1</v>
      </c>
      <c r="O116" s="7">
        <v>21798796</v>
      </c>
      <c r="P116" s="5">
        <v>45026</v>
      </c>
      <c r="Q116" s="12" t="s">
        <v>643</v>
      </c>
      <c r="R116" s="6">
        <f ca="1">+IF(Tabla22[[#This Row],[ESTADO ACTUAL DEL CONTRATO ]]="LIQUIDADO","OK",Tabla22[[#This Row],[FECHA DE TERMINACIÓN  DEL CONTRATO ]]-$Q$1)</f>
        <v>-107</v>
      </c>
      <c r="S116" s="5">
        <v>45147</v>
      </c>
      <c r="T116" s="12"/>
      <c r="U116" s="13" t="s">
        <v>90</v>
      </c>
      <c r="V116" s="13" t="s">
        <v>90</v>
      </c>
      <c r="W116" s="13" t="s">
        <v>90</v>
      </c>
      <c r="X116" s="12" t="s">
        <v>200</v>
      </c>
      <c r="Y116" s="12" t="s">
        <v>7</v>
      </c>
      <c r="Z116" s="12" t="s">
        <v>92</v>
      </c>
      <c r="AA116" s="12" t="s">
        <v>725</v>
      </c>
      <c r="AB116" s="12"/>
      <c r="AC116" s="12"/>
      <c r="AD116" s="12"/>
      <c r="AE116" s="12"/>
      <c r="AF116" s="13" t="s">
        <v>90</v>
      </c>
      <c r="AG116" s="14" t="s">
        <v>801</v>
      </c>
      <c r="AH116" s="13" t="s">
        <v>90</v>
      </c>
      <c r="AI116" s="4">
        <v>45026</v>
      </c>
      <c r="AJ116" s="13" t="s">
        <v>90</v>
      </c>
      <c r="AK116" s="4">
        <f>+Tabla22[[#This Row],[FECHA DE TERMINACIÓN  DEL CONTRATO ]]+120</f>
        <v>45267</v>
      </c>
      <c r="AL116" s="4">
        <f>+Tabla22[[#This Row],[OPORTUNIDAD PARA LIQUIDADAR BILATERALMENTE]]+60</f>
        <v>45327</v>
      </c>
      <c r="AM116" s="4">
        <f>+Tabla22[[#This Row],[OPORTUNIDAD PARA LIQUIDAR UNILATERALMENTE]]+720</f>
        <v>46047</v>
      </c>
      <c r="AN116" s="12" t="s">
        <v>90</v>
      </c>
    </row>
    <row r="117" spans="1:40" ht="29" x14ac:dyDescent="0.35">
      <c r="A117" s="12" t="s">
        <v>81</v>
      </c>
      <c r="B117" s="12" t="s">
        <v>692</v>
      </c>
      <c r="C117" s="5">
        <v>45026</v>
      </c>
      <c r="D117" s="12" t="s">
        <v>211</v>
      </c>
      <c r="E117" s="6">
        <v>1017199562</v>
      </c>
      <c r="F117" s="12" t="s">
        <v>392</v>
      </c>
      <c r="G117" s="12" t="s">
        <v>762</v>
      </c>
      <c r="H117" s="12"/>
      <c r="I117" s="22"/>
      <c r="J117" s="12"/>
      <c r="K117" s="12" t="s">
        <v>4</v>
      </c>
      <c r="L117" s="12" t="s">
        <v>24</v>
      </c>
      <c r="M117" s="12" t="s">
        <v>16</v>
      </c>
      <c r="N117" s="18">
        <f ca="1">+IF(Tabla22[[#This Row],[DÍAS PENDIENTES DE EJECUCIÓN]]&lt;=0,1,($Q$1-Tabla22[[#This Row],[FECHA ACTA DE INICIO]])/(Tabla22[[#This Row],[FECHA DE TERMINACIÓN  DEL CONTRATO ]]-Tabla22[[#This Row],[FECHA ACTA DE INICIO]]))</f>
        <v>1</v>
      </c>
      <c r="O117" s="7">
        <v>21798796</v>
      </c>
      <c r="P117" s="5">
        <v>45026</v>
      </c>
      <c r="Q117" s="12" t="s">
        <v>643</v>
      </c>
      <c r="R117" s="6">
        <f ca="1">+IF(Tabla22[[#This Row],[ESTADO ACTUAL DEL CONTRATO ]]="LIQUIDADO","OK",Tabla22[[#This Row],[FECHA DE TERMINACIÓN  DEL CONTRATO ]]-$Q$1)</f>
        <v>-107</v>
      </c>
      <c r="S117" s="5">
        <v>45147</v>
      </c>
      <c r="T117" s="12"/>
      <c r="U117" s="13" t="s">
        <v>90</v>
      </c>
      <c r="V117" s="13" t="s">
        <v>90</v>
      </c>
      <c r="W117" s="13" t="s">
        <v>90</v>
      </c>
      <c r="X117" s="12" t="s">
        <v>200</v>
      </c>
      <c r="Y117" s="12" t="s">
        <v>7</v>
      </c>
      <c r="Z117" s="12" t="s">
        <v>92</v>
      </c>
      <c r="AA117" s="12" t="s">
        <v>725</v>
      </c>
      <c r="AB117" s="12"/>
      <c r="AC117" s="12"/>
      <c r="AD117" s="12"/>
      <c r="AE117" s="12"/>
      <c r="AF117" s="13" t="s">
        <v>90</v>
      </c>
      <c r="AG117" s="14" t="s">
        <v>802</v>
      </c>
      <c r="AH117" s="13" t="s">
        <v>90</v>
      </c>
      <c r="AI117" s="4">
        <v>45026</v>
      </c>
      <c r="AJ117" s="13" t="s">
        <v>90</v>
      </c>
      <c r="AK117" s="4">
        <f>+Tabla22[[#This Row],[FECHA DE TERMINACIÓN  DEL CONTRATO ]]+120</f>
        <v>45267</v>
      </c>
      <c r="AL117" s="4">
        <f>+Tabla22[[#This Row],[OPORTUNIDAD PARA LIQUIDADAR BILATERALMENTE]]+60</f>
        <v>45327</v>
      </c>
      <c r="AM117" s="4">
        <f>+Tabla22[[#This Row],[OPORTUNIDAD PARA LIQUIDAR UNILATERALMENTE]]+720</f>
        <v>46047</v>
      </c>
      <c r="AN117" s="12" t="s">
        <v>90</v>
      </c>
    </row>
    <row r="118" spans="1:40" ht="29" x14ac:dyDescent="0.35">
      <c r="A118" s="12" t="s">
        <v>81</v>
      </c>
      <c r="B118" s="12" t="s">
        <v>693</v>
      </c>
      <c r="C118" s="5">
        <v>45026</v>
      </c>
      <c r="D118" s="12" t="s">
        <v>298</v>
      </c>
      <c r="E118" s="6">
        <v>1146437271</v>
      </c>
      <c r="F118" s="12" t="s">
        <v>734</v>
      </c>
      <c r="G118" s="12" t="s">
        <v>763</v>
      </c>
      <c r="H118" s="12"/>
      <c r="I118" s="22"/>
      <c r="J118" s="12"/>
      <c r="K118" s="12" t="s">
        <v>4</v>
      </c>
      <c r="L118" s="12" t="s">
        <v>24</v>
      </c>
      <c r="M118" s="12" t="s">
        <v>16</v>
      </c>
      <c r="N118" s="18">
        <f ca="1">+IF(Tabla22[[#This Row],[DÍAS PENDIENTES DE EJECUCIÓN]]&lt;=0,1,($Q$1-Tabla22[[#This Row],[FECHA ACTA DE INICIO]])/(Tabla22[[#This Row],[FECHA DE TERMINACIÓN  DEL CONTRATO ]]-Tabla22[[#This Row],[FECHA ACTA DE INICIO]]))</f>
        <v>1</v>
      </c>
      <c r="O118" s="7">
        <v>12752908</v>
      </c>
      <c r="P118" s="5">
        <v>45026</v>
      </c>
      <c r="Q118" s="12" t="s">
        <v>643</v>
      </c>
      <c r="R118" s="6">
        <f ca="1">+IF(Tabla22[[#This Row],[ESTADO ACTUAL DEL CONTRATO ]]="LIQUIDADO","OK",Tabla22[[#This Row],[FECHA DE TERMINACIÓN  DEL CONTRATO ]]-$Q$1)</f>
        <v>-107</v>
      </c>
      <c r="S118" s="5">
        <v>45147</v>
      </c>
      <c r="T118" s="12"/>
      <c r="U118" s="13" t="s">
        <v>90</v>
      </c>
      <c r="V118" s="13" t="s">
        <v>90</v>
      </c>
      <c r="W118" s="13" t="s">
        <v>90</v>
      </c>
      <c r="X118" s="12" t="s">
        <v>200</v>
      </c>
      <c r="Y118" s="12" t="s">
        <v>25</v>
      </c>
      <c r="Z118" s="12" t="s">
        <v>92</v>
      </c>
      <c r="AA118" s="12" t="s">
        <v>476</v>
      </c>
      <c r="AB118" s="12"/>
      <c r="AC118" s="12"/>
      <c r="AD118" s="12"/>
      <c r="AE118" s="12"/>
      <c r="AF118" s="13" t="s">
        <v>90</v>
      </c>
      <c r="AG118" s="14" t="s">
        <v>803</v>
      </c>
      <c r="AH118" s="13" t="s">
        <v>90</v>
      </c>
      <c r="AI118" s="4">
        <v>45026</v>
      </c>
      <c r="AJ118" s="13" t="s">
        <v>90</v>
      </c>
      <c r="AK118" s="4">
        <f>+Tabla22[[#This Row],[FECHA DE TERMINACIÓN  DEL CONTRATO ]]+120</f>
        <v>45267</v>
      </c>
      <c r="AL118" s="4">
        <f>+Tabla22[[#This Row],[OPORTUNIDAD PARA LIQUIDADAR BILATERALMENTE]]+60</f>
        <v>45327</v>
      </c>
      <c r="AM118" s="4">
        <f>+Tabla22[[#This Row],[OPORTUNIDAD PARA LIQUIDAR UNILATERALMENTE]]+720</f>
        <v>46047</v>
      </c>
      <c r="AN118" s="12" t="s">
        <v>90</v>
      </c>
    </row>
    <row r="119" spans="1:40" ht="29" x14ac:dyDescent="0.35">
      <c r="A119" s="12" t="s">
        <v>81</v>
      </c>
      <c r="B119" s="12" t="s">
        <v>694</v>
      </c>
      <c r="C119" s="5">
        <v>45026</v>
      </c>
      <c r="D119" s="12" t="s">
        <v>167</v>
      </c>
      <c r="E119" s="6">
        <v>1017126920</v>
      </c>
      <c r="F119" s="12" t="s">
        <v>735</v>
      </c>
      <c r="G119" s="12" t="s">
        <v>764</v>
      </c>
      <c r="H119" s="12"/>
      <c r="I119" s="22"/>
      <c r="J119" s="12"/>
      <c r="K119" s="12" t="s">
        <v>4</v>
      </c>
      <c r="L119" s="12" t="s">
        <v>24</v>
      </c>
      <c r="M119" s="12" t="s">
        <v>16</v>
      </c>
      <c r="N119" s="18">
        <f ca="1">+IF(Tabla22[[#This Row],[DÍAS PENDIENTES DE EJECUCIÓN]]&lt;=0,1,($Q$1-Tabla22[[#This Row],[FECHA ACTA DE INICIO]])/(Tabla22[[#This Row],[FECHA DE TERMINACIÓN  DEL CONTRATO ]]-Tabla22[[#This Row],[FECHA ACTA DE INICIO]]))</f>
        <v>1</v>
      </c>
      <c r="O119" s="7">
        <v>21798796</v>
      </c>
      <c r="P119" s="5">
        <v>45026</v>
      </c>
      <c r="Q119" s="12" t="s">
        <v>643</v>
      </c>
      <c r="R119" s="6">
        <f ca="1">+IF(Tabla22[[#This Row],[ESTADO ACTUAL DEL CONTRATO ]]="LIQUIDADO","OK",Tabla22[[#This Row],[FECHA DE TERMINACIÓN  DEL CONTRATO ]]-$Q$1)</f>
        <v>-107</v>
      </c>
      <c r="S119" s="5">
        <v>45147</v>
      </c>
      <c r="T119" s="12"/>
      <c r="U119" s="13" t="s">
        <v>90</v>
      </c>
      <c r="V119" s="13" t="s">
        <v>90</v>
      </c>
      <c r="W119" s="13" t="s">
        <v>90</v>
      </c>
      <c r="X119" s="12" t="s">
        <v>200</v>
      </c>
      <c r="Y119" s="12" t="s">
        <v>41</v>
      </c>
      <c r="Z119" s="12" t="s">
        <v>92</v>
      </c>
      <c r="AA119" s="12" t="s">
        <v>90</v>
      </c>
      <c r="AB119" s="12"/>
      <c r="AC119" s="12"/>
      <c r="AD119" s="12"/>
      <c r="AE119" s="12"/>
      <c r="AF119" s="13" t="s">
        <v>90</v>
      </c>
      <c r="AG119" s="14" t="s">
        <v>804</v>
      </c>
      <c r="AH119" s="13" t="s">
        <v>90</v>
      </c>
      <c r="AI119" s="4">
        <v>45026</v>
      </c>
      <c r="AJ119" s="13" t="s">
        <v>90</v>
      </c>
      <c r="AK119" s="4">
        <f>+Tabla22[[#This Row],[FECHA DE TERMINACIÓN  DEL CONTRATO ]]+120</f>
        <v>45267</v>
      </c>
      <c r="AL119" s="4">
        <f>+Tabla22[[#This Row],[OPORTUNIDAD PARA LIQUIDADAR BILATERALMENTE]]+60</f>
        <v>45327</v>
      </c>
      <c r="AM119" s="4">
        <f>+Tabla22[[#This Row],[OPORTUNIDAD PARA LIQUIDAR UNILATERALMENTE]]+720</f>
        <v>46047</v>
      </c>
      <c r="AN119" s="12" t="s">
        <v>90</v>
      </c>
    </row>
    <row r="120" spans="1:40" ht="29" x14ac:dyDescent="0.35">
      <c r="A120" s="12" t="s">
        <v>81</v>
      </c>
      <c r="B120" s="12" t="s">
        <v>695</v>
      </c>
      <c r="C120" s="5">
        <v>45026</v>
      </c>
      <c r="D120" s="12" t="s">
        <v>185</v>
      </c>
      <c r="E120" s="6">
        <v>1152198407</v>
      </c>
      <c r="F120" s="12" t="s">
        <v>400</v>
      </c>
      <c r="G120" s="12" t="s">
        <v>765</v>
      </c>
      <c r="H120" s="12"/>
      <c r="I120" s="22"/>
      <c r="J120" s="12"/>
      <c r="K120" s="12" t="s">
        <v>4</v>
      </c>
      <c r="L120" s="12" t="s">
        <v>24</v>
      </c>
      <c r="M120" s="12" t="s">
        <v>16</v>
      </c>
      <c r="N120" s="18">
        <f ca="1">+IF(Tabla22[[#This Row],[DÍAS PENDIENTES DE EJECUCIÓN]]&lt;=0,1,($Q$1-Tabla22[[#This Row],[FECHA ACTA DE INICIO]])/(Tabla22[[#This Row],[FECHA DE TERMINACIÓN  DEL CONTRATO ]]-Tabla22[[#This Row],[FECHA ACTA DE INICIO]]))</f>
        <v>1</v>
      </c>
      <c r="O120" s="7">
        <v>17285604</v>
      </c>
      <c r="P120" s="5">
        <v>45026</v>
      </c>
      <c r="Q120" s="12" t="s">
        <v>643</v>
      </c>
      <c r="R120" s="6">
        <f ca="1">+IF(Tabla22[[#This Row],[ESTADO ACTUAL DEL CONTRATO ]]="LIQUIDADO","OK",Tabla22[[#This Row],[FECHA DE TERMINACIÓN  DEL CONTRATO ]]-$Q$1)</f>
        <v>-107</v>
      </c>
      <c r="S120" s="5">
        <v>45147</v>
      </c>
      <c r="T120" s="12"/>
      <c r="U120" s="13" t="s">
        <v>90</v>
      </c>
      <c r="V120" s="13" t="s">
        <v>90</v>
      </c>
      <c r="W120" s="13" t="s">
        <v>90</v>
      </c>
      <c r="X120" s="12" t="s">
        <v>200</v>
      </c>
      <c r="Y120" s="12" t="s">
        <v>13</v>
      </c>
      <c r="Z120" s="12" t="s">
        <v>92</v>
      </c>
      <c r="AA120" s="12" t="s">
        <v>189</v>
      </c>
      <c r="AB120" s="12"/>
      <c r="AC120" s="12"/>
      <c r="AD120" s="12"/>
      <c r="AE120" s="12"/>
      <c r="AF120" s="13" t="s">
        <v>90</v>
      </c>
      <c r="AG120" s="14" t="s">
        <v>805</v>
      </c>
      <c r="AH120" s="13" t="s">
        <v>90</v>
      </c>
      <c r="AI120" s="4">
        <v>45026</v>
      </c>
      <c r="AJ120" s="13" t="s">
        <v>90</v>
      </c>
      <c r="AK120" s="4">
        <f>+Tabla22[[#This Row],[FECHA DE TERMINACIÓN  DEL CONTRATO ]]+120</f>
        <v>45267</v>
      </c>
      <c r="AL120" s="4">
        <f>+Tabla22[[#This Row],[OPORTUNIDAD PARA LIQUIDADAR BILATERALMENTE]]+60</f>
        <v>45327</v>
      </c>
      <c r="AM120" s="4">
        <f>+Tabla22[[#This Row],[OPORTUNIDAD PARA LIQUIDAR UNILATERALMENTE]]+720</f>
        <v>46047</v>
      </c>
      <c r="AN120" s="12" t="s">
        <v>90</v>
      </c>
    </row>
    <row r="121" spans="1:40" ht="29" x14ac:dyDescent="0.35">
      <c r="A121" s="12" t="s">
        <v>81</v>
      </c>
      <c r="B121" s="12" t="s">
        <v>696</v>
      </c>
      <c r="C121" s="5">
        <v>45026</v>
      </c>
      <c r="D121" s="12" t="s">
        <v>406</v>
      </c>
      <c r="E121" s="6">
        <v>43598197</v>
      </c>
      <c r="F121" s="12" t="s">
        <v>736</v>
      </c>
      <c r="G121" s="12" t="s">
        <v>766</v>
      </c>
      <c r="H121" s="12"/>
      <c r="I121" s="22"/>
      <c r="J121" s="12"/>
      <c r="K121" s="12" t="s">
        <v>4</v>
      </c>
      <c r="L121" s="12" t="s">
        <v>24</v>
      </c>
      <c r="M121" s="12" t="s">
        <v>16</v>
      </c>
      <c r="N121" s="18">
        <f ca="1">+IF(Tabla22[[#This Row],[DÍAS PENDIENTES DE EJECUCIÓN]]&lt;=0,1,($Q$1-Tabla22[[#This Row],[FECHA ACTA DE INICIO]])/(Tabla22[[#This Row],[FECHA DE TERMINACIÓN  DEL CONTRATO ]]-Tabla22[[#This Row],[FECHA ACTA DE INICIO]]))</f>
        <v>1</v>
      </c>
      <c r="O121" s="7">
        <v>17285604</v>
      </c>
      <c r="P121" s="5">
        <v>45026</v>
      </c>
      <c r="Q121" s="12" t="s">
        <v>643</v>
      </c>
      <c r="R121" s="6">
        <f ca="1">+IF(Tabla22[[#This Row],[ESTADO ACTUAL DEL CONTRATO ]]="LIQUIDADO","OK",Tabla22[[#This Row],[FECHA DE TERMINACIÓN  DEL CONTRATO ]]-$Q$1)</f>
        <v>-107</v>
      </c>
      <c r="S121" s="5">
        <v>45147</v>
      </c>
      <c r="T121" s="12"/>
      <c r="U121" s="13" t="s">
        <v>90</v>
      </c>
      <c r="V121" s="13" t="s">
        <v>90</v>
      </c>
      <c r="W121" s="13" t="s">
        <v>90</v>
      </c>
      <c r="X121" s="12" t="s">
        <v>200</v>
      </c>
      <c r="Y121" s="12" t="s">
        <v>36</v>
      </c>
      <c r="Z121" s="12" t="s">
        <v>92</v>
      </c>
      <c r="AA121" s="12" t="s">
        <v>144</v>
      </c>
      <c r="AB121" s="12"/>
      <c r="AC121" s="12"/>
      <c r="AD121" s="12"/>
      <c r="AE121" s="12"/>
      <c r="AF121" s="13" t="s">
        <v>90</v>
      </c>
      <c r="AG121" s="14" t="s">
        <v>806</v>
      </c>
      <c r="AH121" s="13" t="s">
        <v>90</v>
      </c>
      <c r="AI121" s="4">
        <v>45026</v>
      </c>
      <c r="AJ121" s="13" t="s">
        <v>90</v>
      </c>
      <c r="AK121" s="4">
        <f>+Tabla22[[#This Row],[FECHA DE TERMINACIÓN  DEL CONTRATO ]]+120</f>
        <v>45267</v>
      </c>
      <c r="AL121" s="4">
        <f>+Tabla22[[#This Row],[OPORTUNIDAD PARA LIQUIDADAR BILATERALMENTE]]+60</f>
        <v>45327</v>
      </c>
      <c r="AM121" s="4">
        <f>+Tabla22[[#This Row],[OPORTUNIDAD PARA LIQUIDAR UNILATERALMENTE]]+720</f>
        <v>46047</v>
      </c>
      <c r="AN121" s="12" t="s">
        <v>90</v>
      </c>
    </row>
    <row r="122" spans="1:40" ht="29" x14ac:dyDescent="0.35">
      <c r="A122" s="12" t="s">
        <v>81</v>
      </c>
      <c r="B122" s="12" t="s">
        <v>697</v>
      </c>
      <c r="C122" s="5">
        <v>45026</v>
      </c>
      <c r="D122" s="12" t="s">
        <v>186</v>
      </c>
      <c r="E122" s="6">
        <v>70114463</v>
      </c>
      <c r="F122" s="12" t="s">
        <v>737</v>
      </c>
      <c r="G122" s="12" t="s">
        <v>767</v>
      </c>
      <c r="H122" s="12"/>
      <c r="I122" s="22"/>
      <c r="J122" s="12"/>
      <c r="K122" s="12" t="s">
        <v>4</v>
      </c>
      <c r="L122" s="12" t="s">
        <v>24</v>
      </c>
      <c r="M122" s="12" t="s">
        <v>16</v>
      </c>
      <c r="N122" s="18">
        <f ca="1">+IF(Tabla22[[#This Row],[DÍAS PENDIENTES DE EJECUCIÓN]]&lt;=0,1,($Q$1-Tabla22[[#This Row],[FECHA ACTA DE INICIO]])/(Tabla22[[#This Row],[FECHA DE TERMINACIÓN  DEL CONTRATO ]]-Tabla22[[#This Row],[FECHA ACTA DE INICIO]]))</f>
        <v>1</v>
      </c>
      <c r="O122" s="7">
        <v>10176072</v>
      </c>
      <c r="P122" s="5">
        <v>45026</v>
      </c>
      <c r="Q122" s="12" t="s">
        <v>643</v>
      </c>
      <c r="R122" s="6">
        <f ca="1">+IF(Tabla22[[#This Row],[ESTADO ACTUAL DEL CONTRATO ]]="LIQUIDADO","OK",Tabla22[[#This Row],[FECHA DE TERMINACIÓN  DEL CONTRATO ]]-$Q$1)</f>
        <v>-107</v>
      </c>
      <c r="S122" s="5">
        <v>45147</v>
      </c>
      <c r="T122" s="12"/>
      <c r="U122" s="13" t="s">
        <v>90</v>
      </c>
      <c r="V122" s="13" t="s">
        <v>90</v>
      </c>
      <c r="W122" s="13" t="s">
        <v>90</v>
      </c>
      <c r="X122" s="12" t="s">
        <v>200</v>
      </c>
      <c r="Y122" s="12" t="s">
        <v>25</v>
      </c>
      <c r="Z122" s="12" t="s">
        <v>92</v>
      </c>
      <c r="AA122" s="12" t="s">
        <v>90</v>
      </c>
      <c r="AB122" s="12"/>
      <c r="AC122" s="12"/>
      <c r="AD122" s="12"/>
      <c r="AE122" s="12"/>
      <c r="AF122" s="13" t="s">
        <v>90</v>
      </c>
      <c r="AG122" s="14" t="s">
        <v>807</v>
      </c>
      <c r="AH122" s="13" t="s">
        <v>90</v>
      </c>
      <c r="AI122" s="4">
        <v>45026</v>
      </c>
      <c r="AJ122" s="13" t="s">
        <v>90</v>
      </c>
      <c r="AK122" s="4">
        <f>+Tabla22[[#This Row],[FECHA DE TERMINACIÓN  DEL CONTRATO ]]+120</f>
        <v>45267</v>
      </c>
      <c r="AL122" s="4">
        <f>+Tabla22[[#This Row],[OPORTUNIDAD PARA LIQUIDADAR BILATERALMENTE]]+60</f>
        <v>45327</v>
      </c>
      <c r="AM122" s="4">
        <f>+Tabla22[[#This Row],[OPORTUNIDAD PARA LIQUIDAR UNILATERALMENTE]]+720</f>
        <v>46047</v>
      </c>
      <c r="AN122" s="12" t="s">
        <v>90</v>
      </c>
    </row>
    <row r="123" spans="1:40" ht="29" x14ac:dyDescent="0.35">
      <c r="A123" s="12" t="s">
        <v>81</v>
      </c>
      <c r="B123" s="12" t="s">
        <v>698</v>
      </c>
      <c r="C123" s="5">
        <v>45026</v>
      </c>
      <c r="D123" s="12" t="s">
        <v>125</v>
      </c>
      <c r="E123" s="6">
        <v>1128406377</v>
      </c>
      <c r="F123" s="12" t="s">
        <v>738</v>
      </c>
      <c r="G123" s="12" t="s">
        <v>768</v>
      </c>
      <c r="H123" s="12"/>
      <c r="I123" s="22"/>
      <c r="J123" s="12"/>
      <c r="K123" s="12" t="s">
        <v>4</v>
      </c>
      <c r="L123" s="12" t="s">
        <v>24</v>
      </c>
      <c r="M123" s="12" t="s">
        <v>16</v>
      </c>
      <c r="N123" s="18">
        <f ca="1">+IF(Tabla22[[#This Row],[DÍAS PENDIENTES DE EJECUCIÓN]]&lt;=0,1,($Q$1-Tabla22[[#This Row],[FECHA ACTA DE INICIO]])/(Tabla22[[#This Row],[FECHA DE TERMINACIÓN  DEL CONTRATO ]]-Tabla22[[#This Row],[FECHA ACTA DE INICIO]]))</f>
        <v>1</v>
      </c>
      <c r="O123" s="7">
        <v>26736348</v>
      </c>
      <c r="P123" s="5">
        <v>45026</v>
      </c>
      <c r="Q123" s="12" t="s">
        <v>643</v>
      </c>
      <c r="R123" s="6">
        <f ca="1">+IF(Tabla22[[#This Row],[ESTADO ACTUAL DEL CONTRATO ]]="LIQUIDADO","OK",Tabla22[[#This Row],[FECHA DE TERMINACIÓN  DEL CONTRATO ]]-$Q$1)</f>
        <v>-107</v>
      </c>
      <c r="S123" s="5">
        <v>45147</v>
      </c>
      <c r="T123" s="12"/>
      <c r="U123" s="13" t="s">
        <v>90</v>
      </c>
      <c r="V123" s="13" t="s">
        <v>90</v>
      </c>
      <c r="W123" s="13" t="s">
        <v>90</v>
      </c>
      <c r="X123" s="12" t="s">
        <v>200</v>
      </c>
      <c r="Y123" s="12" t="s">
        <v>33</v>
      </c>
      <c r="Z123" s="12" t="s">
        <v>92</v>
      </c>
      <c r="AA123" s="12" t="s">
        <v>90</v>
      </c>
      <c r="AB123" s="12"/>
      <c r="AC123" s="12"/>
      <c r="AD123" s="12"/>
      <c r="AE123" s="12"/>
      <c r="AF123" s="13" t="s">
        <v>90</v>
      </c>
      <c r="AG123" s="14" t="s">
        <v>808</v>
      </c>
      <c r="AH123" s="13" t="s">
        <v>90</v>
      </c>
      <c r="AI123" s="4">
        <v>45026</v>
      </c>
      <c r="AJ123" s="13" t="s">
        <v>90</v>
      </c>
      <c r="AK123" s="4">
        <f>+Tabla22[[#This Row],[FECHA DE TERMINACIÓN  DEL CONTRATO ]]+120</f>
        <v>45267</v>
      </c>
      <c r="AL123" s="4">
        <f>+Tabla22[[#This Row],[OPORTUNIDAD PARA LIQUIDADAR BILATERALMENTE]]+60</f>
        <v>45327</v>
      </c>
      <c r="AM123" s="4">
        <f>+Tabla22[[#This Row],[OPORTUNIDAD PARA LIQUIDAR UNILATERALMENTE]]+720</f>
        <v>46047</v>
      </c>
      <c r="AN123" s="12" t="s">
        <v>90</v>
      </c>
    </row>
    <row r="124" spans="1:40" ht="29" x14ac:dyDescent="0.35">
      <c r="A124" s="12" t="s">
        <v>81</v>
      </c>
      <c r="B124" s="12" t="s">
        <v>699</v>
      </c>
      <c r="C124" s="5">
        <v>45026</v>
      </c>
      <c r="D124" s="12" t="s">
        <v>201</v>
      </c>
      <c r="E124" s="6">
        <v>32258138</v>
      </c>
      <c r="F124" s="12" t="s">
        <v>739</v>
      </c>
      <c r="G124" s="12" t="s">
        <v>769</v>
      </c>
      <c r="H124" s="12"/>
      <c r="I124" s="22"/>
      <c r="J124" s="12"/>
      <c r="K124" s="12" t="s">
        <v>4</v>
      </c>
      <c r="L124" s="12" t="s">
        <v>24</v>
      </c>
      <c r="M124" s="12" t="s">
        <v>16</v>
      </c>
      <c r="N124" s="18">
        <f ca="1">+IF(Tabla22[[#This Row],[DÍAS PENDIENTES DE EJECUCIÓN]]&lt;=0,1,($Q$1-Tabla22[[#This Row],[FECHA ACTA DE INICIO]])/(Tabla22[[#This Row],[FECHA DE TERMINACIÓN  DEL CONTRATO ]]-Tabla22[[#This Row],[FECHA ACTA DE INICIO]]))</f>
        <v>1</v>
      </c>
      <c r="O124" s="7">
        <v>21798796</v>
      </c>
      <c r="P124" s="5">
        <v>45026</v>
      </c>
      <c r="Q124" s="12" t="s">
        <v>643</v>
      </c>
      <c r="R124" s="6">
        <f ca="1">+IF(Tabla22[[#This Row],[ESTADO ACTUAL DEL CONTRATO ]]="LIQUIDADO","OK",Tabla22[[#This Row],[FECHA DE TERMINACIÓN  DEL CONTRATO ]]-$Q$1)</f>
        <v>-107</v>
      </c>
      <c r="S124" s="5">
        <v>45147</v>
      </c>
      <c r="T124" s="12"/>
      <c r="U124" s="13" t="s">
        <v>90</v>
      </c>
      <c r="V124" s="13" t="s">
        <v>90</v>
      </c>
      <c r="W124" s="13" t="s">
        <v>90</v>
      </c>
      <c r="X124" s="12" t="s">
        <v>200</v>
      </c>
      <c r="Y124" s="12" t="s">
        <v>27</v>
      </c>
      <c r="Z124" s="12" t="s">
        <v>92</v>
      </c>
      <c r="AA124" s="12" t="s">
        <v>295</v>
      </c>
      <c r="AB124" s="12"/>
      <c r="AC124" s="12"/>
      <c r="AD124" s="12"/>
      <c r="AE124" s="12"/>
      <c r="AF124" s="13" t="s">
        <v>90</v>
      </c>
      <c r="AG124" s="14" t="s">
        <v>809</v>
      </c>
      <c r="AH124" s="13" t="s">
        <v>90</v>
      </c>
      <c r="AI124" s="4">
        <v>45026</v>
      </c>
      <c r="AJ124" s="13" t="s">
        <v>90</v>
      </c>
      <c r="AK124" s="4">
        <f>+Tabla22[[#This Row],[FECHA DE TERMINACIÓN  DEL CONTRATO ]]+120</f>
        <v>45267</v>
      </c>
      <c r="AL124" s="4">
        <f>+Tabla22[[#This Row],[OPORTUNIDAD PARA LIQUIDADAR BILATERALMENTE]]+60</f>
        <v>45327</v>
      </c>
      <c r="AM124" s="4">
        <f>+Tabla22[[#This Row],[OPORTUNIDAD PARA LIQUIDAR UNILATERALMENTE]]+720</f>
        <v>46047</v>
      </c>
      <c r="AN124" s="12" t="s">
        <v>90</v>
      </c>
    </row>
    <row r="125" spans="1:40" ht="29" x14ac:dyDescent="0.35">
      <c r="A125" s="12" t="s">
        <v>81</v>
      </c>
      <c r="B125" s="12" t="s">
        <v>700</v>
      </c>
      <c r="C125" s="5">
        <v>45026</v>
      </c>
      <c r="D125" s="12" t="s">
        <v>161</v>
      </c>
      <c r="E125" s="6">
        <v>1152209295</v>
      </c>
      <c r="F125" s="12" t="s">
        <v>740</v>
      </c>
      <c r="G125" s="12" t="s">
        <v>770</v>
      </c>
      <c r="H125" s="12"/>
      <c r="I125" s="22"/>
      <c r="J125" s="12"/>
      <c r="K125" s="12" t="s">
        <v>4</v>
      </c>
      <c r="L125" s="12" t="s">
        <v>24</v>
      </c>
      <c r="M125" s="12" t="s">
        <v>16</v>
      </c>
      <c r="N125" s="18">
        <f ca="1">+IF(Tabla22[[#This Row],[DÍAS PENDIENTES DE EJECUCIÓN]]&lt;=0,1,($Q$1-Tabla22[[#This Row],[FECHA ACTA DE INICIO]])/(Tabla22[[#This Row],[FECHA DE TERMINACIÓN  DEL CONTRATO ]]-Tabla22[[#This Row],[FECHA ACTA DE INICIO]]))</f>
        <v>1</v>
      </c>
      <c r="O125" s="7">
        <v>21798796</v>
      </c>
      <c r="P125" s="5">
        <v>45026</v>
      </c>
      <c r="Q125" s="12" t="s">
        <v>643</v>
      </c>
      <c r="R125" s="6">
        <f ca="1">+IF(Tabla22[[#This Row],[ESTADO ACTUAL DEL CONTRATO ]]="LIQUIDADO","OK",Tabla22[[#This Row],[FECHA DE TERMINACIÓN  DEL CONTRATO ]]-$Q$1)</f>
        <v>-107</v>
      </c>
      <c r="S125" s="5">
        <v>45147</v>
      </c>
      <c r="T125" s="12"/>
      <c r="U125" s="13" t="s">
        <v>90</v>
      </c>
      <c r="V125" s="13" t="s">
        <v>90</v>
      </c>
      <c r="W125" s="13" t="s">
        <v>90</v>
      </c>
      <c r="X125" s="12" t="s">
        <v>200</v>
      </c>
      <c r="Y125" s="12" t="s">
        <v>38</v>
      </c>
      <c r="Z125" s="12" t="s">
        <v>92</v>
      </c>
      <c r="AA125" s="12" t="s">
        <v>90</v>
      </c>
      <c r="AB125" s="12"/>
      <c r="AC125" s="12"/>
      <c r="AD125" s="12"/>
      <c r="AE125" s="12"/>
      <c r="AF125" s="13" t="s">
        <v>90</v>
      </c>
      <c r="AG125" s="14" t="s">
        <v>810</v>
      </c>
      <c r="AH125" s="13" t="s">
        <v>90</v>
      </c>
      <c r="AI125" s="4">
        <v>45026</v>
      </c>
      <c r="AJ125" s="13" t="s">
        <v>90</v>
      </c>
      <c r="AK125" s="4">
        <f>+Tabla22[[#This Row],[FECHA DE TERMINACIÓN  DEL CONTRATO ]]+120</f>
        <v>45267</v>
      </c>
      <c r="AL125" s="4">
        <f>+Tabla22[[#This Row],[OPORTUNIDAD PARA LIQUIDADAR BILATERALMENTE]]+60</f>
        <v>45327</v>
      </c>
      <c r="AM125" s="4">
        <f>+Tabla22[[#This Row],[OPORTUNIDAD PARA LIQUIDAR UNILATERALMENTE]]+720</f>
        <v>46047</v>
      </c>
      <c r="AN125" s="12" t="s">
        <v>90</v>
      </c>
    </row>
    <row r="126" spans="1:40" ht="29" x14ac:dyDescent="0.35">
      <c r="A126" s="12" t="s">
        <v>81</v>
      </c>
      <c r="B126" s="12" t="s">
        <v>701</v>
      </c>
      <c r="C126" s="5">
        <v>45026</v>
      </c>
      <c r="D126" s="12" t="s">
        <v>162</v>
      </c>
      <c r="E126" s="6">
        <v>43625187</v>
      </c>
      <c r="F126" s="12" t="s">
        <v>741</v>
      </c>
      <c r="G126" s="12" t="s">
        <v>771</v>
      </c>
      <c r="H126" s="12"/>
      <c r="I126" s="22"/>
      <c r="J126" s="12"/>
      <c r="K126" s="12" t="s">
        <v>4</v>
      </c>
      <c r="L126" s="12" t="s">
        <v>24</v>
      </c>
      <c r="M126" s="12" t="s">
        <v>16</v>
      </c>
      <c r="N126" s="18">
        <f ca="1">+IF(Tabla22[[#This Row],[DÍAS PENDIENTES DE EJECUCIÓN]]&lt;=0,1,($Q$1-Tabla22[[#This Row],[FECHA ACTA DE INICIO]])/(Tabla22[[#This Row],[FECHA DE TERMINACIÓN  DEL CONTRATO ]]-Tabla22[[#This Row],[FECHA ACTA DE INICIO]]))</f>
        <v>1</v>
      </c>
      <c r="O126" s="7">
        <v>21798796</v>
      </c>
      <c r="P126" s="5">
        <v>45026</v>
      </c>
      <c r="Q126" s="12" t="s">
        <v>643</v>
      </c>
      <c r="R126" s="6">
        <f ca="1">+IF(Tabla22[[#This Row],[ESTADO ACTUAL DEL CONTRATO ]]="LIQUIDADO","OK",Tabla22[[#This Row],[FECHA DE TERMINACIÓN  DEL CONTRATO ]]-$Q$1)</f>
        <v>-107</v>
      </c>
      <c r="S126" s="5">
        <v>45147</v>
      </c>
      <c r="T126" s="12"/>
      <c r="U126" s="13" t="s">
        <v>90</v>
      </c>
      <c r="V126" s="13" t="s">
        <v>90</v>
      </c>
      <c r="W126" s="13" t="s">
        <v>90</v>
      </c>
      <c r="X126" s="12" t="s">
        <v>200</v>
      </c>
      <c r="Y126" s="12" t="s">
        <v>17</v>
      </c>
      <c r="Z126" s="12" t="s">
        <v>92</v>
      </c>
      <c r="AA126" s="12" t="s">
        <v>230</v>
      </c>
      <c r="AB126" s="12"/>
      <c r="AC126" s="12"/>
      <c r="AD126" s="12"/>
      <c r="AE126" s="12"/>
      <c r="AF126" s="13" t="s">
        <v>90</v>
      </c>
      <c r="AG126" s="14" t="s">
        <v>811</v>
      </c>
      <c r="AH126" s="13" t="s">
        <v>90</v>
      </c>
      <c r="AI126" s="4">
        <v>45026</v>
      </c>
      <c r="AJ126" s="13" t="s">
        <v>90</v>
      </c>
      <c r="AK126" s="4">
        <f>+Tabla22[[#This Row],[FECHA DE TERMINACIÓN  DEL CONTRATO ]]+120</f>
        <v>45267</v>
      </c>
      <c r="AL126" s="4">
        <f>+Tabla22[[#This Row],[OPORTUNIDAD PARA LIQUIDADAR BILATERALMENTE]]+60</f>
        <v>45327</v>
      </c>
      <c r="AM126" s="4">
        <f>+Tabla22[[#This Row],[OPORTUNIDAD PARA LIQUIDAR UNILATERALMENTE]]+720</f>
        <v>46047</v>
      </c>
      <c r="AN126" s="12" t="s">
        <v>90</v>
      </c>
    </row>
    <row r="127" spans="1:40" ht="29" x14ac:dyDescent="0.35">
      <c r="A127" s="12" t="s">
        <v>81</v>
      </c>
      <c r="B127" s="12" t="s">
        <v>702</v>
      </c>
      <c r="C127" s="5">
        <v>45026</v>
      </c>
      <c r="D127" s="12" t="s">
        <v>160</v>
      </c>
      <c r="E127" s="6">
        <v>32296107</v>
      </c>
      <c r="F127" s="12" t="s">
        <v>742</v>
      </c>
      <c r="G127" s="12" t="s">
        <v>772</v>
      </c>
      <c r="H127" s="12"/>
      <c r="I127" s="22"/>
      <c r="J127" s="12"/>
      <c r="K127" s="12" t="s">
        <v>4</v>
      </c>
      <c r="L127" s="12" t="s">
        <v>24</v>
      </c>
      <c r="M127" s="12" t="s">
        <v>16</v>
      </c>
      <c r="N127" s="18">
        <f ca="1">+IF(Tabla22[[#This Row],[DÍAS PENDIENTES DE EJECUCIÓN]]&lt;=0,1,($Q$1-Tabla22[[#This Row],[FECHA ACTA DE INICIO]])/(Tabla22[[#This Row],[FECHA DE TERMINACIÓN  DEL CONTRATO ]]-Tabla22[[#This Row],[FECHA ACTA DE INICIO]]))</f>
        <v>1</v>
      </c>
      <c r="O127" s="7">
        <v>21798796</v>
      </c>
      <c r="P127" s="5">
        <v>45026</v>
      </c>
      <c r="Q127" s="12" t="s">
        <v>643</v>
      </c>
      <c r="R127" s="6">
        <f ca="1">+IF(Tabla22[[#This Row],[ESTADO ACTUAL DEL CONTRATO ]]="LIQUIDADO","OK",Tabla22[[#This Row],[FECHA DE TERMINACIÓN  DEL CONTRATO ]]-$Q$1)</f>
        <v>-107</v>
      </c>
      <c r="S127" s="5">
        <v>45147</v>
      </c>
      <c r="T127" s="12"/>
      <c r="U127" s="13" t="s">
        <v>90</v>
      </c>
      <c r="V127" s="13" t="s">
        <v>90</v>
      </c>
      <c r="W127" s="13" t="s">
        <v>90</v>
      </c>
      <c r="X127" s="12" t="s">
        <v>200</v>
      </c>
      <c r="Y127" s="12" t="s">
        <v>7</v>
      </c>
      <c r="Z127" s="12" t="s">
        <v>92</v>
      </c>
      <c r="AA127" s="12" t="s">
        <v>725</v>
      </c>
      <c r="AB127" s="12"/>
      <c r="AC127" s="12"/>
      <c r="AD127" s="12"/>
      <c r="AE127" s="12"/>
      <c r="AF127" s="13" t="s">
        <v>90</v>
      </c>
      <c r="AG127" s="14" t="s">
        <v>812</v>
      </c>
      <c r="AH127" s="13" t="s">
        <v>90</v>
      </c>
      <c r="AI127" s="4">
        <v>45026</v>
      </c>
      <c r="AJ127" s="13" t="s">
        <v>90</v>
      </c>
      <c r="AK127" s="4">
        <f>+Tabla22[[#This Row],[FECHA DE TERMINACIÓN  DEL CONTRATO ]]+120</f>
        <v>45267</v>
      </c>
      <c r="AL127" s="4">
        <f>+Tabla22[[#This Row],[OPORTUNIDAD PARA LIQUIDADAR BILATERALMENTE]]+60</f>
        <v>45327</v>
      </c>
      <c r="AM127" s="4">
        <f>+Tabla22[[#This Row],[OPORTUNIDAD PARA LIQUIDAR UNILATERALMENTE]]+720</f>
        <v>46047</v>
      </c>
      <c r="AN127" s="12" t="s">
        <v>90</v>
      </c>
    </row>
    <row r="128" spans="1:40" ht="29" x14ac:dyDescent="0.35">
      <c r="A128" s="12" t="s">
        <v>81</v>
      </c>
      <c r="B128" s="12" t="s">
        <v>703</v>
      </c>
      <c r="C128" s="5">
        <v>45026</v>
      </c>
      <c r="D128" s="12" t="s">
        <v>155</v>
      </c>
      <c r="E128" s="6">
        <v>12022840</v>
      </c>
      <c r="F128" s="12" t="s">
        <v>440</v>
      </c>
      <c r="G128" s="12" t="s">
        <v>773</v>
      </c>
      <c r="H128" s="12"/>
      <c r="I128" s="22"/>
      <c r="J128" s="12"/>
      <c r="K128" s="12" t="s">
        <v>4</v>
      </c>
      <c r="L128" s="12" t="s">
        <v>24</v>
      </c>
      <c r="M128" s="12" t="s">
        <v>16</v>
      </c>
      <c r="N128" s="18">
        <f ca="1">+IF(Tabla22[[#This Row],[DÍAS PENDIENTES DE EJECUCIÓN]]&lt;=0,1,($Q$1-Tabla22[[#This Row],[FECHA ACTA DE INICIO]])/(Tabla22[[#This Row],[FECHA DE TERMINACIÓN  DEL CONTRATO ]]-Tabla22[[#This Row],[FECHA ACTA DE INICIO]]))</f>
        <v>1</v>
      </c>
      <c r="O128" s="7">
        <v>12752908</v>
      </c>
      <c r="P128" s="5">
        <v>45026</v>
      </c>
      <c r="Q128" s="12" t="s">
        <v>643</v>
      </c>
      <c r="R128" s="6">
        <f ca="1">+IF(Tabla22[[#This Row],[ESTADO ACTUAL DEL CONTRATO ]]="LIQUIDADO","OK",Tabla22[[#This Row],[FECHA DE TERMINACIÓN  DEL CONTRATO ]]-$Q$1)</f>
        <v>-107</v>
      </c>
      <c r="S128" s="5">
        <v>45147</v>
      </c>
      <c r="T128" s="12"/>
      <c r="U128" s="13" t="s">
        <v>90</v>
      </c>
      <c r="V128" s="13" t="s">
        <v>90</v>
      </c>
      <c r="W128" s="13" t="s">
        <v>90</v>
      </c>
      <c r="X128" s="12" t="s">
        <v>200</v>
      </c>
      <c r="Y128" s="12" t="s">
        <v>37</v>
      </c>
      <c r="Z128" s="12" t="s">
        <v>92</v>
      </c>
      <c r="AA128" s="12" t="s">
        <v>617</v>
      </c>
      <c r="AB128" s="12"/>
      <c r="AC128" s="12"/>
      <c r="AD128" s="12"/>
      <c r="AE128" s="12"/>
      <c r="AF128" s="13" t="s">
        <v>90</v>
      </c>
      <c r="AG128" s="14" t="s">
        <v>813</v>
      </c>
      <c r="AH128" s="13" t="s">
        <v>90</v>
      </c>
      <c r="AI128" s="4">
        <v>45026</v>
      </c>
      <c r="AJ128" s="13" t="s">
        <v>90</v>
      </c>
      <c r="AK128" s="4">
        <f>+Tabla22[[#This Row],[FECHA DE TERMINACIÓN  DEL CONTRATO ]]+120</f>
        <v>45267</v>
      </c>
      <c r="AL128" s="4">
        <f>+Tabla22[[#This Row],[OPORTUNIDAD PARA LIQUIDADAR BILATERALMENTE]]+60</f>
        <v>45327</v>
      </c>
      <c r="AM128" s="4">
        <f>+Tabla22[[#This Row],[OPORTUNIDAD PARA LIQUIDAR UNILATERALMENTE]]+720</f>
        <v>46047</v>
      </c>
      <c r="AN128" s="12" t="s">
        <v>90</v>
      </c>
    </row>
    <row r="129" spans="1:40" ht="29" x14ac:dyDescent="0.35">
      <c r="A129" s="12" t="s">
        <v>81</v>
      </c>
      <c r="B129" s="12" t="s">
        <v>704</v>
      </c>
      <c r="C129" s="5">
        <v>45026</v>
      </c>
      <c r="D129" s="12" t="s">
        <v>432</v>
      </c>
      <c r="E129" s="6">
        <v>98658853</v>
      </c>
      <c r="F129" s="12" t="s">
        <v>441</v>
      </c>
      <c r="G129" s="12" t="s">
        <v>774</v>
      </c>
      <c r="H129" s="12"/>
      <c r="I129" s="22"/>
      <c r="J129" s="12"/>
      <c r="K129" s="12" t="s">
        <v>4</v>
      </c>
      <c r="L129" s="12" t="s">
        <v>24</v>
      </c>
      <c r="M129" s="12" t="s">
        <v>16</v>
      </c>
      <c r="N129" s="18">
        <f ca="1">+IF(Tabla22[[#This Row],[DÍAS PENDIENTES DE EJECUCIÓN]]&lt;=0,1,($Q$1-Tabla22[[#This Row],[FECHA ACTA DE INICIO]])/(Tabla22[[#This Row],[FECHA DE TERMINACIÓN  DEL CONTRATO ]]-Tabla22[[#This Row],[FECHA ACTA DE INICIO]]))</f>
        <v>1</v>
      </c>
      <c r="O129" s="7">
        <v>21798796</v>
      </c>
      <c r="P129" s="5">
        <v>45026</v>
      </c>
      <c r="Q129" s="12" t="s">
        <v>643</v>
      </c>
      <c r="R129" s="6">
        <f ca="1">+IF(Tabla22[[#This Row],[ESTADO ACTUAL DEL CONTRATO ]]="LIQUIDADO","OK",Tabla22[[#This Row],[FECHA DE TERMINACIÓN  DEL CONTRATO ]]-$Q$1)</f>
        <v>-107</v>
      </c>
      <c r="S129" s="5">
        <v>45147</v>
      </c>
      <c r="T129" s="12"/>
      <c r="U129" s="13" t="s">
        <v>90</v>
      </c>
      <c r="V129" s="13" t="s">
        <v>90</v>
      </c>
      <c r="W129" s="13" t="s">
        <v>90</v>
      </c>
      <c r="X129" s="12" t="s">
        <v>200</v>
      </c>
      <c r="Y129" s="12" t="s">
        <v>27</v>
      </c>
      <c r="Z129" s="12" t="s">
        <v>92</v>
      </c>
      <c r="AA129" s="12" t="s">
        <v>295</v>
      </c>
      <c r="AB129" s="12"/>
      <c r="AC129" s="12"/>
      <c r="AD129" s="12"/>
      <c r="AE129" s="12"/>
      <c r="AF129" s="13" t="s">
        <v>90</v>
      </c>
      <c r="AG129" s="14" t="s">
        <v>814</v>
      </c>
      <c r="AH129" s="13" t="s">
        <v>90</v>
      </c>
      <c r="AI129" s="4">
        <v>45026</v>
      </c>
      <c r="AJ129" s="13" t="s">
        <v>90</v>
      </c>
      <c r="AK129" s="4">
        <f>+Tabla22[[#This Row],[FECHA DE TERMINACIÓN  DEL CONTRATO ]]+120</f>
        <v>45267</v>
      </c>
      <c r="AL129" s="4">
        <f>+Tabla22[[#This Row],[OPORTUNIDAD PARA LIQUIDADAR BILATERALMENTE]]+60</f>
        <v>45327</v>
      </c>
      <c r="AM129" s="4">
        <f>+Tabla22[[#This Row],[OPORTUNIDAD PARA LIQUIDAR UNILATERALMENTE]]+720</f>
        <v>46047</v>
      </c>
      <c r="AN129" s="12" t="s">
        <v>90</v>
      </c>
    </row>
    <row r="130" spans="1:40" ht="29" x14ac:dyDescent="0.35">
      <c r="A130" s="12" t="s">
        <v>81</v>
      </c>
      <c r="B130" s="12" t="s">
        <v>705</v>
      </c>
      <c r="C130" s="5">
        <v>45026</v>
      </c>
      <c r="D130" s="12" t="s">
        <v>433</v>
      </c>
      <c r="E130" s="6">
        <v>43283667</v>
      </c>
      <c r="F130" s="12" t="s">
        <v>743</v>
      </c>
      <c r="G130" s="12" t="s">
        <v>775</v>
      </c>
      <c r="H130" s="12"/>
      <c r="I130" s="22"/>
      <c r="J130" s="12"/>
      <c r="K130" s="12" t="s">
        <v>4</v>
      </c>
      <c r="L130" s="12" t="s">
        <v>24</v>
      </c>
      <c r="M130" s="12" t="s">
        <v>16</v>
      </c>
      <c r="N130" s="18">
        <f ca="1">+IF(Tabla22[[#This Row],[DÍAS PENDIENTES DE EJECUCIÓN]]&lt;=0,1,($Q$1-Tabla22[[#This Row],[FECHA ACTA DE INICIO]])/(Tabla22[[#This Row],[FECHA DE TERMINACIÓN  DEL CONTRATO ]]-Tabla22[[#This Row],[FECHA ACTA DE INICIO]]))</f>
        <v>1</v>
      </c>
      <c r="O130" s="7">
        <v>13286196</v>
      </c>
      <c r="P130" s="5">
        <v>45026</v>
      </c>
      <c r="Q130" s="12" t="s">
        <v>643</v>
      </c>
      <c r="R130" s="6">
        <f ca="1">+IF(Tabla22[[#This Row],[ESTADO ACTUAL DEL CONTRATO ]]="LIQUIDADO","OK",Tabla22[[#This Row],[FECHA DE TERMINACIÓN  DEL CONTRATO ]]-$Q$1)</f>
        <v>-107</v>
      </c>
      <c r="S130" s="5">
        <v>45147</v>
      </c>
      <c r="T130" s="12"/>
      <c r="U130" s="13" t="s">
        <v>90</v>
      </c>
      <c r="V130" s="13" t="s">
        <v>90</v>
      </c>
      <c r="W130" s="13" t="s">
        <v>90</v>
      </c>
      <c r="X130" s="12" t="s">
        <v>200</v>
      </c>
      <c r="Y130" s="12" t="s">
        <v>30</v>
      </c>
      <c r="Z130" s="12" t="s">
        <v>92</v>
      </c>
      <c r="AA130" s="12" t="s">
        <v>435</v>
      </c>
      <c r="AB130" s="12"/>
      <c r="AC130" s="12"/>
      <c r="AD130" s="12"/>
      <c r="AE130" s="12"/>
      <c r="AF130" s="13" t="s">
        <v>90</v>
      </c>
      <c r="AG130" s="14" t="s">
        <v>815</v>
      </c>
      <c r="AH130" s="13" t="s">
        <v>90</v>
      </c>
      <c r="AI130" s="4">
        <v>45026</v>
      </c>
      <c r="AJ130" s="13" t="s">
        <v>90</v>
      </c>
      <c r="AK130" s="4">
        <f>+Tabla22[[#This Row],[FECHA DE TERMINACIÓN  DEL CONTRATO ]]+120</f>
        <v>45267</v>
      </c>
      <c r="AL130" s="4">
        <f>+Tabla22[[#This Row],[OPORTUNIDAD PARA LIQUIDADAR BILATERALMENTE]]+60</f>
        <v>45327</v>
      </c>
      <c r="AM130" s="4">
        <f>+Tabla22[[#This Row],[OPORTUNIDAD PARA LIQUIDAR UNILATERALMENTE]]+720</f>
        <v>46047</v>
      </c>
      <c r="AN130" s="12" t="s">
        <v>90</v>
      </c>
    </row>
    <row r="131" spans="1:40" ht="29" x14ac:dyDescent="0.35">
      <c r="A131" s="12" t="s">
        <v>81</v>
      </c>
      <c r="B131" s="12" t="s">
        <v>706</v>
      </c>
      <c r="C131" s="5">
        <v>45026</v>
      </c>
      <c r="D131" s="12" t="s">
        <v>434</v>
      </c>
      <c r="E131" s="6">
        <v>1020419632</v>
      </c>
      <c r="F131" s="12" t="s">
        <v>739</v>
      </c>
      <c r="G131" s="12" t="s">
        <v>776</v>
      </c>
      <c r="H131" s="12"/>
      <c r="I131" s="22"/>
      <c r="J131" s="12"/>
      <c r="K131" s="12" t="s">
        <v>4</v>
      </c>
      <c r="L131" s="12" t="s">
        <v>24</v>
      </c>
      <c r="M131" s="12" t="s">
        <v>16</v>
      </c>
      <c r="N131" s="18">
        <f ca="1">+IF(Tabla22[[#This Row],[DÍAS PENDIENTES DE EJECUCIÓN]]&lt;=0,1,($Q$1-Tabla22[[#This Row],[FECHA ACTA DE INICIO]])/(Tabla22[[#This Row],[FECHA DE TERMINACIÓN  DEL CONTRATO ]]-Tabla22[[#This Row],[FECHA ACTA DE INICIO]]))</f>
        <v>1</v>
      </c>
      <c r="O131" s="7">
        <v>21798796</v>
      </c>
      <c r="P131" s="5">
        <v>45026</v>
      </c>
      <c r="Q131" s="12" t="s">
        <v>643</v>
      </c>
      <c r="R131" s="6">
        <f ca="1">+IF(Tabla22[[#This Row],[ESTADO ACTUAL DEL CONTRATO ]]="LIQUIDADO","OK",Tabla22[[#This Row],[FECHA DE TERMINACIÓN  DEL CONTRATO ]]-$Q$1)</f>
        <v>-107</v>
      </c>
      <c r="S131" s="5">
        <v>45147</v>
      </c>
      <c r="T131" s="12"/>
      <c r="U131" s="13" t="s">
        <v>90</v>
      </c>
      <c r="V131" s="13" t="s">
        <v>90</v>
      </c>
      <c r="W131" s="13" t="s">
        <v>90</v>
      </c>
      <c r="X131" s="12" t="s">
        <v>200</v>
      </c>
      <c r="Y131" s="12" t="s">
        <v>27</v>
      </c>
      <c r="Z131" s="12" t="s">
        <v>92</v>
      </c>
      <c r="AA131" s="12" t="s">
        <v>295</v>
      </c>
      <c r="AB131" s="12"/>
      <c r="AC131" s="12"/>
      <c r="AD131" s="12"/>
      <c r="AE131" s="12"/>
      <c r="AF131" s="13" t="s">
        <v>90</v>
      </c>
      <c r="AG131" s="14" t="s">
        <v>816</v>
      </c>
      <c r="AH131" s="13" t="s">
        <v>90</v>
      </c>
      <c r="AI131" s="4">
        <v>45026</v>
      </c>
      <c r="AJ131" s="13" t="s">
        <v>90</v>
      </c>
      <c r="AK131" s="4">
        <f>+Tabla22[[#This Row],[FECHA DE TERMINACIÓN  DEL CONTRATO ]]+120</f>
        <v>45267</v>
      </c>
      <c r="AL131" s="4">
        <f>+Tabla22[[#This Row],[OPORTUNIDAD PARA LIQUIDADAR BILATERALMENTE]]+60</f>
        <v>45327</v>
      </c>
      <c r="AM131" s="4">
        <f>+Tabla22[[#This Row],[OPORTUNIDAD PARA LIQUIDAR UNILATERALMENTE]]+720</f>
        <v>46047</v>
      </c>
      <c r="AN131" s="12" t="s">
        <v>90</v>
      </c>
    </row>
    <row r="132" spans="1:40" ht="29" x14ac:dyDescent="0.35">
      <c r="A132" s="12" t="s">
        <v>81</v>
      </c>
      <c r="B132" s="12" t="s">
        <v>707</v>
      </c>
      <c r="C132" s="5">
        <v>45026</v>
      </c>
      <c r="D132" s="12" t="s">
        <v>233</v>
      </c>
      <c r="E132" s="6">
        <v>43094992</v>
      </c>
      <c r="F132" s="12" t="s">
        <v>446</v>
      </c>
      <c r="G132" s="12" t="s">
        <v>777</v>
      </c>
      <c r="H132" s="12"/>
      <c r="I132" s="22"/>
      <c r="J132" s="12"/>
      <c r="K132" s="12" t="s">
        <v>4</v>
      </c>
      <c r="L132" s="12" t="s">
        <v>24</v>
      </c>
      <c r="M132" s="12" t="s">
        <v>16</v>
      </c>
      <c r="N132" s="18">
        <f ca="1">+IF(Tabla22[[#This Row],[DÍAS PENDIENTES DE EJECUCIÓN]]&lt;=0,1,($Q$1-Tabla22[[#This Row],[FECHA ACTA DE INICIO]])/(Tabla22[[#This Row],[FECHA DE TERMINACIÓN  DEL CONTRATO ]]-Tabla22[[#This Row],[FECHA ACTA DE INICIO]]))</f>
        <v>1</v>
      </c>
      <c r="O132" s="7">
        <v>24227968</v>
      </c>
      <c r="P132" s="5">
        <v>45026</v>
      </c>
      <c r="Q132" s="12" t="s">
        <v>643</v>
      </c>
      <c r="R132" s="6">
        <f ca="1">+IF(Tabla22[[#This Row],[ESTADO ACTUAL DEL CONTRATO ]]="LIQUIDADO","OK",Tabla22[[#This Row],[FECHA DE TERMINACIÓN  DEL CONTRATO ]]-$Q$1)</f>
        <v>-107</v>
      </c>
      <c r="S132" s="5">
        <v>45147</v>
      </c>
      <c r="T132" s="12"/>
      <c r="U132" s="13" t="s">
        <v>90</v>
      </c>
      <c r="V132" s="13" t="s">
        <v>90</v>
      </c>
      <c r="W132" s="13" t="s">
        <v>90</v>
      </c>
      <c r="X132" s="12" t="s">
        <v>200</v>
      </c>
      <c r="Y132" s="12" t="s">
        <v>39</v>
      </c>
      <c r="Z132" s="12" t="s">
        <v>92</v>
      </c>
      <c r="AA132" s="12" t="s">
        <v>90</v>
      </c>
      <c r="AB132" s="12"/>
      <c r="AC132" s="12"/>
      <c r="AD132" s="12"/>
      <c r="AE132" s="12"/>
      <c r="AF132" s="13" t="s">
        <v>90</v>
      </c>
      <c r="AG132" s="14" t="s">
        <v>817</v>
      </c>
      <c r="AH132" s="13" t="s">
        <v>90</v>
      </c>
      <c r="AI132" s="4">
        <v>45026</v>
      </c>
      <c r="AJ132" s="13" t="s">
        <v>90</v>
      </c>
      <c r="AK132" s="4">
        <f>+Tabla22[[#This Row],[FECHA DE TERMINACIÓN  DEL CONTRATO ]]+120</f>
        <v>45267</v>
      </c>
      <c r="AL132" s="4">
        <f>+Tabla22[[#This Row],[OPORTUNIDAD PARA LIQUIDADAR BILATERALMENTE]]+60</f>
        <v>45327</v>
      </c>
      <c r="AM132" s="4">
        <f>+Tabla22[[#This Row],[OPORTUNIDAD PARA LIQUIDAR UNILATERALMENTE]]+720</f>
        <v>46047</v>
      </c>
      <c r="AN132" s="12" t="s">
        <v>90</v>
      </c>
    </row>
    <row r="133" spans="1:40" ht="29" x14ac:dyDescent="0.35">
      <c r="A133" s="12" t="s">
        <v>81</v>
      </c>
      <c r="B133" s="12" t="s">
        <v>708</v>
      </c>
      <c r="C133" s="5">
        <v>45026</v>
      </c>
      <c r="D133" s="12" t="s">
        <v>476</v>
      </c>
      <c r="E133" s="6">
        <v>43970495</v>
      </c>
      <c r="F133" s="12" t="s">
        <v>475</v>
      </c>
      <c r="G133" s="12" t="s">
        <v>778</v>
      </c>
      <c r="H133" s="12"/>
      <c r="I133" s="22"/>
      <c r="J133" s="12"/>
      <c r="K133" s="12" t="s">
        <v>4</v>
      </c>
      <c r="L133" s="12" t="s">
        <v>24</v>
      </c>
      <c r="M133" s="12" t="s">
        <v>31</v>
      </c>
      <c r="N133" s="18">
        <f ca="1">+IF(Tabla22[[#This Row],[DÍAS PENDIENTES DE EJECUCIÓN]]&lt;=0,1,($Q$1-Tabla22[[#This Row],[FECHA ACTA DE INICIO]])/(Tabla22[[#This Row],[FECHA DE TERMINACIÓN  DEL CONTRATO ]]-Tabla22[[#This Row],[FECHA ACTA DE INICIO]]))</f>
        <v>1</v>
      </c>
      <c r="O133" s="7">
        <v>15285904</v>
      </c>
      <c r="P133" s="5">
        <v>45026</v>
      </c>
      <c r="Q133" s="12" t="s">
        <v>643</v>
      </c>
      <c r="R133" s="6">
        <f ca="1">+IF(Tabla22[[#This Row],[ESTADO ACTUAL DEL CONTRATO ]]="LIQUIDADO","OK",Tabla22[[#This Row],[FECHA DE TERMINACIÓN  DEL CONTRATO ]]-$Q$1)</f>
        <v>-107</v>
      </c>
      <c r="S133" s="5">
        <v>45147</v>
      </c>
      <c r="T133" s="12"/>
      <c r="U133" s="13" t="s">
        <v>90</v>
      </c>
      <c r="V133" s="13" t="s">
        <v>90</v>
      </c>
      <c r="W133" s="13" t="s">
        <v>90</v>
      </c>
      <c r="X133" s="12" t="s">
        <v>200</v>
      </c>
      <c r="Y133" s="12" t="s">
        <v>25</v>
      </c>
      <c r="Z133" s="12" t="s">
        <v>92</v>
      </c>
      <c r="AA133" s="12" t="s">
        <v>90</v>
      </c>
      <c r="AB133" s="12"/>
      <c r="AC133" s="12"/>
      <c r="AD133" s="12"/>
      <c r="AE133" s="12"/>
      <c r="AF133" s="13" t="s">
        <v>90</v>
      </c>
      <c r="AG133" s="14" t="s">
        <v>818</v>
      </c>
      <c r="AH133" s="13" t="s">
        <v>90</v>
      </c>
      <c r="AI133" s="4">
        <v>45026</v>
      </c>
      <c r="AJ133" s="13" t="s">
        <v>90</v>
      </c>
      <c r="AK133" s="4">
        <f>+Tabla22[[#This Row],[FECHA DE TERMINACIÓN  DEL CONTRATO ]]+120</f>
        <v>45267</v>
      </c>
      <c r="AL133" s="4">
        <f>+Tabla22[[#This Row],[OPORTUNIDAD PARA LIQUIDADAR BILATERALMENTE]]+60</f>
        <v>45327</v>
      </c>
      <c r="AM133" s="4">
        <f>+Tabla22[[#This Row],[OPORTUNIDAD PARA LIQUIDAR UNILATERALMENTE]]+720</f>
        <v>46047</v>
      </c>
      <c r="AN133" s="12" t="s">
        <v>90</v>
      </c>
    </row>
    <row r="134" spans="1:40" ht="29" x14ac:dyDescent="0.35">
      <c r="A134" s="12" t="s">
        <v>81</v>
      </c>
      <c r="B134" s="12" t="s">
        <v>709</v>
      </c>
      <c r="C134" s="5">
        <v>45026</v>
      </c>
      <c r="D134" s="12" t="s">
        <v>499</v>
      </c>
      <c r="E134" s="6">
        <v>1017161426</v>
      </c>
      <c r="F134" s="12" t="s">
        <v>500</v>
      </c>
      <c r="G134" s="12" t="s">
        <v>779</v>
      </c>
      <c r="H134" s="12"/>
      <c r="I134" s="22"/>
      <c r="J134" s="12"/>
      <c r="K134" s="12" t="s">
        <v>4</v>
      </c>
      <c r="L134" s="12" t="s">
        <v>24</v>
      </c>
      <c r="M134" s="12" t="s">
        <v>16</v>
      </c>
      <c r="N134" s="18">
        <f ca="1">+IF(Tabla22[[#This Row],[DÍAS PENDIENTES DE EJECUCIÓN]]&lt;=0,1,($Q$1-Tabla22[[#This Row],[FECHA ACTA DE INICIO]])/(Tabla22[[#This Row],[FECHA DE TERMINACIÓN  DEL CONTRATO ]]-Tabla22[[#This Row],[FECHA ACTA DE INICIO]]))</f>
        <v>1</v>
      </c>
      <c r="O134" s="7">
        <v>21798796</v>
      </c>
      <c r="P134" s="5">
        <v>45026</v>
      </c>
      <c r="Q134" s="12" t="s">
        <v>643</v>
      </c>
      <c r="R134" s="6">
        <f ca="1">+IF(Tabla22[[#This Row],[ESTADO ACTUAL DEL CONTRATO ]]="LIQUIDADO","OK",Tabla22[[#This Row],[FECHA DE TERMINACIÓN  DEL CONTRATO ]]-$Q$1)</f>
        <v>-107</v>
      </c>
      <c r="S134" s="5">
        <v>45147</v>
      </c>
      <c r="T134" s="12"/>
      <c r="U134" s="13" t="s">
        <v>90</v>
      </c>
      <c r="V134" s="13" t="s">
        <v>90</v>
      </c>
      <c r="W134" s="13" t="s">
        <v>90</v>
      </c>
      <c r="X134" s="12" t="s">
        <v>200</v>
      </c>
      <c r="Y134" s="12" t="s">
        <v>10</v>
      </c>
      <c r="Z134" s="12" t="s">
        <v>92</v>
      </c>
      <c r="AA134" s="12" t="s">
        <v>90</v>
      </c>
      <c r="AB134" s="12"/>
      <c r="AC134" s="12"/>
      <c r="AD134" s="12"/>
      <c r="AE134" s="12"/>
      <c r="AF134" s="13" t="s">
        <v>90</v>
      </c>
      <c r="AG134" s="14" t="s">
        <v>819</v>
      </c>
      <c r="AH134" s="13" t="s">
        <v>90</v>
      </c>
      <c r="AI134" s="4">
        <v>45026</v>
      </c>
      <c r="AJ134" s="13" t="s">
        <v>90</v>
      </c>
      <c r="AK134" s="4">
        <f>+Tabla22[[#This Row],[FECHA DE TERMINACIÓN  DEL CONTRATO ]]+120</f>
        <v>45267</v>
      </c>
      <c r="AL134" s="4">
        <f>+Tabla22[[#This Row],[OPORTUNIDAD PARA LIQUIDADAR BILATERALMENTE]]+60</f>
        <v>45327</v>
      </c>
      <c r="AM134" s="4">
        <f>+Tabla22[[#This Row],[OPORTUNIDAD PARA LIQUIDAR UNILATERALMENTE]]+720</f>
        <v>46047</v>
      </c>
      <c r="AN134" s="12" t="s">
        <v>90</v>
      </c>
    </row>
    <row r="135" spans="1:40" ht="29" x14ac:dyDescent="0.35">
      <c r="A135" s="12" t="s">
        <v>81</v>
      </c>
      <c r="B135" s="12" t="s">
        <v>710</v>
      </c>
      <c r="C135" s="5">
        <v>45026</v>
      </c>
      <c r="D135" s="12" t="s">
        <v>511</v>
      </c>
      <c r="E135" s="6">
        <v>32209460</v>
      </c>
      <c r="F135" s="12" t="s">
        <v>512</v>
      </c>
      <c r="G135" s="12" t="s">
        <v>780</v>
      </c>
      <c r="H135" s="12"/>
      <c r="I135" s="22"/>
      <c r="J135" s="12"/>
      <c r="K135" s="12" t="s">
        <v>4</v>
      </c>
      <c r="L135" s="12" t="s">
        <v>24</v>
      </c>
      <c r="M135" s="12" t="s">
        <v>16</v>
      </c>
      <c r="N135" s="18">
        <f ca="1">+IF(Tabla22[[#This Row],[DÍAS PENDIENTES DE EJECUCIÓN]]&lt;=0,1,($Q$1-Tabla22[[#This Row],[FECHA ACTA DE INICIO]])/(Tabla22[[#This Row],[FECHA DE TERMINACIÓN  DEL CONTRATO ]]-Tabla22[[#This Row],[FECHA ACTA DE INICIO]]))</f>
        <v>1</v>
      </c>
      <c r="O135" s="7">
        <v>21798796</v>
      </c>
      <c r="P135" s="5">
        <v>45026</v>
      </c>
      <c r="Q135" s="12" t="s">
        <v>643</v>
      </c>
      <c r="R135" s="6">
        <f ca="1">+IF(Tabla22[[#This Row],[ESTADO ACTUAL DEL CONTRATO ]]="LIQUIDADO","OK",Tabla22[[#This Row],[FECHA DE TERMINACIÓN  DEL CONTRATO ]]-$Q$1)</f>
        <v>-107</v>
      </c>
      <c r="S135" s="5">
        <v>45147</v>
      </c>
      <c r="T135" s="12"/>
      <c r="U135" s="13" t="s">
        <v>90</v>
      </c>
      <c r="V135" s="13" t="s">
        <v>90</v>
      </c>
      <c r="W135" s="13" t="s">
        <v>90</v>
      </c>
      <c r="X135" s="12" t="s">
        <v>200</v>
      </c>
      <c r="Y135" s="12" t="s">
        <v>30</v>
      </c>
      <c r="Z135" s="12" t="s">
        <v>92</v>
      </c>
      <c r="AA135" s="12" t="s">
        <v>435</v>
      </c>
      <c r="AB135" s="12"/>
      <c r="AC135" s="12"/>
      <c r="AD135" s="12"/>
      <c r="AE135" s="12"/>
      <c r="AF135" s="13" t="s">
        <v>90</v>
      </c>
      <c r="AG135" s="14" t="s">
        <v>820</v>
      </c>
      <c r="AH135" s="13" t="s">
        <v>90</v>
      </c>
      <c r="AI135" s="4">
        <v>45026</v>
      </c>
      <c r="AJ135" s="13" t="s">
        <v>90</v>
      </c>
      <c r="AK135" s="4">
        <f>+Tabla22[[#This Row],[FECHA DE TERMINACIÓN  DEL CONTRATO ]]+120</f>
        <v>45267</v>
      </c>
      <c r="AL135" s="4">
        <f>+Tabla22[[#This Row],[OPORTUNIDAD PARA LIQUIDADAR BILATERALMENTE]]+60</f>
        <v>45327</v>
      </c>
      <c r="AM135" s="4">
        <f>+Tabla22[[#This Row],[OPORTUNIDAD PARA LIQUIDAR UNILATERALMENTE]]+720</f>
        <v>46047</v>
      </c>
      <c r="AN135" s="12" t="s">
        <v>90</v>
      </c>
    </row>
    <row r="136" spans="1:40" ht="29" x14ac:dyDescent="0.35">
      <c r="A136" s="12" t="s">
        <v>81</v>
      </c>
      <c r="B136" s="12" t="s">
        <v>711</v>
      </c>
      <c r="C136" s="5">
        <v>45026</v>
      </c>
      <c r="D136" s="12" t="s">
        <v>553</v>
      </c>
      <c r="E136" s="6">
        <v>71784854</v>
      </c>
      <c r="F136" s="12" t="s">
        <v>744</v>
      </c>
      <c r="G136" s="12" t="s">
        <v>781</v>
      </c>
      <c r="H136" s="12"/>
      <c r="I136" s="22"/>
      <c r="J136" s="12"/>
      <c r="K136" s="12" t="s">
        <v>4</v>
      </c>
      <c r="L136" s="12" t="s">
        <v>24</v>
      </c>
      <c r="M136" s="12" t="s">
        <v>16</v>
      </c>
      <c r="N136" s="18">
        <f ca="1">+IF(Tabla22[[#This Row],[DÍAS PENDIENTES DE EJECUCIÓN]]&lt;=0,1,($Q$1-Tabla22[[#This Row],[FECHA ACTA DE INICIO]])/(Tabla22[[#This Row],[FECHA DE TERMINACIÓN  DEL CONTRATO ]]-Tabla22[[#This Row],[FECHA ACTA DE INICIO]]))</f>
        <v>1</v>
      </c>
      <c r="O136" s="7">
        <v>13286196</v>
      </c>
      <c r="P136" s="5">
        <v>45026</v>
      </c>
      <c r="Q136" s="12" t="s">
        <v>643</v>
      </c>
      <c r="R136" s="6">
        <f ca="1">+IF(Tabla22[[#This Row],[ESTADO ACTUAL DEL CONTRATO ]]="LIQUIDADO","OK",Tabla22[[#This Row],[FECHA DE TERMINACIÓN  DEL CONTRATO ]]-$Q$1)</f>
        <v>-107</v>
      </c>
      <c r="S136" s="5">
        <v>45147</v>
      </c>
      <c r="T136" s="12"/>
      <c r="U136" s="13" t="s">
        <v>90</v>
      </c>
      <c r="V136" s="13" t="s">
        <v>90</v>
      </c>
      <c r="W136" s="13" t="s">
        <v>90</v>
      </c>
      <c r="X136" s="12" t="s">
        <v>200</v>
      </c>
      <c r="Y136" s="12" t="s">
        <v>10</v>
      </c>
      <c r="Z136" s="12" t="s">
        <v>92</v>
      </c>
      <c r="AA136" s="12" t="s">
        <v>723</v>
      </c>
      <c r="AB136" s="12"/>
      <c r="AC136" s="12"/>
      <c r="AD136" s="12"/>
      <c r="AE136" s="12"/>
      <c r="AF136" s="13" t="s">
        <v>90</v>
      </c>
      <c r="AG136" s="14" t="s">
        <v>821</v>
      </c>
      <c r="AH136" s="13" t="s">
        <v>90</v>
      </c>
      <c r="AI136" s="4">
        <v>45026</v>
      </c>
      <c r="AJ136" s="13" t="s">
        <v>90</v>
      </c>
      <c r="AK136" s="4">
        <f>+Tabla22[[#This Row],[FECHA DE TERMINACIÓN  DEL CONTRATO ]]+120</f>
        <v>45267</v>
      </c>
      <c r="AL136" s="4">
        <f>+Tabla22[[#This Row],[OPORTUNIDAD PARA LIQUIDADAR BILATERALMENTE]]+60</f>
        <v>45327</v>
      </c>
      <c r="AM136" s="4">
        <f>+Tabla22[[#This Row],[OPORTUNIDAD PARA LIQUIDAR UNILATERALMENTE]]+720</f>
        <v>46047</v>
      </c>
      <c r="AN136" s="12" t="s">
        <v>90</v>
      </c>
    </row>
    <row r="137" spans="1:40" ht="29" x14ac:dyDescent="0.35">
      <c r="A137" s="12" t="s">
        <v>81</v>
      </c>
      <c r="B137" s="12" t="s">
        <v>712</v>
      </c>
      <c r="C137" s="5">
        <v>45026</v>
      </c>
      <c r="D137" s="12" t="s">
        <v>724</v>
      </c>
      <c r="E137" s="6">
        <v>1026143755</v>
      </c>
      <c r="F137" s="12" t="s">
        <v>565</v>
      </c>
      <c r="G137" s="12" t="s">
        <v>782</v>
      </c>
      <c r="H137" s="12"/>
      <c r="I137" s="22"/>
      <c r="J137" s="12"/>
      <c r="K137" s="12" t="s">
        <v>4</v>
      </c>
      <c r="L137" s="12" t="s">
        <v>24</v>
      </c>
      <c r="M137" s="12" t="s">
        <v>31</v>
      </c>
      <c r="N137" s="18">
        <f ca="1">+IF(Tabla22[[#This Row],[DÍAS PENDIENTES DE EJECUCIÓN]]&lt;=0,1,($Q$1-Tabla22[[#This Row],[FECHA ACTA DE INICIO]])/(Tabla22[[#This Row],[FECHA DE TERMINACIÓN  DEL CONTRATO ]]-Tabla22[[#This Row],[FECHA ACTA DE INICIO]]))</f>
        <v>1</v>
      </c>
      <c r="O137" s="7">
        <v>15285904</v>
      </c>
      <c r="P137" s="5">
        <v>45026</v>
      </c>
      <c r="Q137" s="12" t="s">
        <v>643</v>
      </c>
      <c r="R137" s="6">
        <f ca="1">+IF(Tabla22[[#This Row],[ESTADO ACTUAL DEL CONTRATO ]]="LIQUIDADO","OK",Tabla22[[#This Row],[FECHA DE TERMINACIÓN  DEL CONTRATO ]]-$Q$1)</f>
        <v>-107</v>
      </c>
      <c r="S137" s="5">
        <v>45147</v>
      </c>
      <c r="T137" s="12"/>
      <c r="U137" s="13" t="s">
        <v>90</v>
      </c>
      <c r="V137" s="13" t="s">
        <v>90</v>
      </c>
      <c r="W137" s="13" t="s">
        <v>90</v>
      </c>
      <c r="X137" s="12" t="s">
        <v>200</v>
      </c>
      <c r="Y137" s="12" t="s">
        <v>7</v>
      </c>
      <c r="Z137" s="12" t="s">
        <v>92</v>
      </c>
      <c r="AA137" s="12" t="s">
        <v>725</v>
      </c>
      <c r="AB137" s="12"/>
      <c r="AC137" s="12"/>
      <c r="AD137" s="12"/>
      <c r="AE137" s="12"/>
      <c r="AF137" s="13" t="s">
        <v>90</v>
      </c>
      <c r="AG137" s="14" t="s">
        <v>822</v>
      </c>
      <c r="AH137" s="13" t="s">
        <v>90</v>
      </c>
      <c r="AI137" s="4">
        <v>45026</v>
      </c>
      <c r="AJ137" s="13" t="s">
        <v>90</v>
      </c>
      <c r="AK137" s="4">
        <f>+Tabla22[[#This Row],[FECHA DE TERMINACIÓN  DEL CONTRATO ]]+120</f>
        <v>45267</v>
      </c>
      <c r="AL137" s="4">
        <f>+Tabla22[[#This Row],[OPORTUNIDAD PARA LIQUIDADAR BILATERALMENTE]]+60</f>
        <v>45327</v>
      </c>
      <c r="AM137" s="4">
        <f>+Tabla22[[#This Row],[OPORTUNIDAD PARA LIQUIDAR UNILATERALMENTE]]+720</f>
        <v>46047</v>
      </c>
      <c r="AN137" s="12" t="s">
        <v>90</v>
      </c>
    </row>
    <row r="138" spans="1:40" ht="29" x14ac:dyDescent="0.35">
      <c r="A138" s="12" t="s">
        <v>81</v>
      </c>
      <c r="B138" s="12" t="s">
        <v>713</v>
      </c>
      <c r="C138" s="5">
        <v>45026</v>
      </c>
      <c r="D138" s="12" t="s">
        <v>605</v>
      </c>
      <c r="E138" s="6">
        <v>1128272450</v>
      </c>
      <c r="F138" s="12" t="s">
        <v>606</v>
      </c>
      <c r="G138" s="12" t="s">
        <v>783</v>
      </c>
      <c r="H138" s="12"/>
      <c r="I138" s="22"/>
      <c r="J138" s="12"/>
      <c r="K138" s="12" t="s">
        <v>4</v>
      </c>
      <c r="L138" s="12" t="s">
        <v>24</v>
      </c>
      <c r="M138" s="12" t="s">
        <v>16</v>
      </c>
      <c r="N138" s="18">
        <f ca="1">+IF(Tabla22[[#This Row],[DÍAS PENDIENTES DE EJECUCIÓN]]&lt;=0,1,($Q$1-Tabla22[[#This Row],[FECHA ACTA DE INICIO]])/(Tabla22[[#This Row],[FECHA DE TERMINACIÓN  DEL CONTRATO ]]-Tabla22[[#This Row],[FECHA ACTA DE INICIO]]))</f>
        <v>1</v>
      </c>
      <c r="O138" s="7">
        <v>21798796</v>
      </c>
      <c r="P138" s="5">
        <v>45026</v>
      </c>
      <c r="Q138" s="12" t="s">
        <v>643</v>
      </c>
      <c r="R138" s="6">
        <f ca="1">+IF(Tabla22[[#This Row],[ESTADO ACTUAL DEL CONTRATO ]]="LIQUIDADO","OK",Tabla22[[#This Row],[FECHA DE TERMINACIÓN  DEL CONTRATO ]]-$Q$1)</f>
        <v>-107</v>
      </c>
      <c r="S138" s="5">
        <v>45147</v>
      </c>
      <c r="T138" s="12"/>
      <c r="U138" s="13" t="s">
        <v>90</v>
      </c>
      <c r="V138" s="13" t="s">
        <v>90</v>
      </c>
      <c r="W138" s="13" t="s">
        <v>90</v>
      </c>
      <c r="X138" s="12" t="s">
        <v>200</v>
      </c>
      <c r="Y138" s="12" t="s">
        <v>7</v>
      </c>
      <c r="Z138" s="12" t="s">
        <v>92</v>
      </c>
      <c r="AA138" s="12" t="s">
        <v>725</v>
      </c>
      <c r="AB138" s="12"/>
      <c r="AC138" s="12"/>
      <c r="AD138" s="12"/>
      <c r="AE138" s="12"/>
      <c r="AF138" s="13" t="s">
        <v>90</v>
      </c>
      <c r="AG138" s="14" t="s">
        <v>823</v>
      </c>
      <c r="AH138" s="13" t="s">
        <v>90</v>
      </c>
      <c r="AI138" s="4">
        <v>45026</v>
      </c>
      <c r="AJ138" s="13" t="s">
        <v>90</v>
      </c>
      <c r="AK138" s="4">
        <f>+Tabla22[[#This Row],[FECHA DE TERMINACIÓN  DEL CONTRATO ]]+120</f>
        <v>45267</v>
      </c>
      <c r="AL138" s="4">
        <f>+Tabla22[[#This Row],[OPORTUNIDAD PARA LIQUIDADAR BILATERALMENTE]]+60</f>
        <v>45327</v>
      </c>
      <c r="AM138" s="4">
        <f>+Tabla22[[#This Row],[OPORTUNIDAD PARA LIQUIDAR UNILATERALMENTE]]+720</f>
        <v>46047</v>
      </c>
      <c r="AN138" s="12" t="s">
        <v>90</v>
      </c>
    </row>
    <row r="139" spans="1:40" ht="29" x14ac:dyDescent="0.35">
      <c r="A139" s="12" t="s">
        <v>81</v>
      </c>
      <c r="B139" s="12" t="s">
        <v>714</v>
      </c>
      <c r="C139" s="5">
        <v>45026</v>
      </c>
      <c r="D139" s="12" t="s">
        <v>617</v>
      </c>
      <c r="E139" s="6">
        <v>1017210618</v>
      </c>
      <c r="F139" s="12" t="s">
        <v>619</v>
      </c>
      <c r="G139" s="12" t="s">
        <v>784</v>
      </c>
      <c r="H139" s="12"/>
      <c r="I139" s="22"/>
      <c r="J139" s="12"/>
      <c r="K139" s="12" t="s">
        <v>4</v>
      </c>
      <c r="L139" s="12" t="s">
        <v>24</v>
      </c>
      <c r="M139" s="12" t="s">
        <v>31</v>
      </c>
      <c r="N139" s="18">
        <f ca="1">+IF(Tabla22[[#This Row],[DÍAS PENDIENTES DE EJECUCIÓN]]&lt;=0,1,($Q$1-Tabla22[[#This Row],[FECHA ACTA DE INICIO]])/(Tabla22[[#This Row],[FECHA DE TERMINACIÓN  DEL CONTRATO ]]-Tabla22[[#This Row],[FECHA ACTA DE INICIO]]))</f>
        <v>1</v>
      </c>
      <c r="O139" s="7">
        <v>21798796</v>
      </c>
      <c r="P139" s="5">
        <v>45026</v>
      </c>
      <c r="Q139" s="12" t="s">
        <v>643</v>
      </c>
      <c r="R139" s="6">
        <f ca="1">+IF(Tabla22[[#This Row],[ESTADO ACTUAL DEL CONTRATO ]]="LIQUIDADO","OK",Tabla22[[#This Row],[FECHA DE TERMINACIÓN  DEL CONTRATO ]]-$Q$1)</f>
        <v>-107</v>
      </c>
      <c r="S139" s="5">
        <v>45147</v>
      </c>
      <c r="T139" s="12"/>
      <c r="U139" s="13" t="s">
        <v>90</v>
      </c>
      <c r="V139" s="13" t="s">
        <v>90</v>
      </c>
      <c r="W139" s="13" t="s">
        <v>90</v>
      </c>
      <c r="X139" s="12" t="s">
        <v>200</v>
      </c>
      <c r="Y139" s="12" t="s">
        <v>37</v>
      </c>
      <c r="Z139" s="12" t="s">
        <v>92</v>
      </c>
      <c r="AA139" s="12" t="s">
        <v>90</v>
      </c>
      <c r="AB139" s="12"/>
      <c r="AC139" s="12"/>
      <c r="AD139" s="12"/>
      <c r="AE139" s="12"/>
      <c r="AF139" s="13" t="s">
        <v>90</v>
      </c>
      <c r="AG139" s="14" t="s">
        <v>824</v>
      </c>
      <c r="AH139" s="13" t="s">
        <v>90</v>
      </c>
      <c r="AI139" s="4">
        <v>45026</v>
      </c>
      <c r="AJ139" s="13" t="s">
        <v>90</v>
      </c>
      <c r="AK139" s="4">
        <f>+Tabla22[[#This Row],[FECHA DE TERMINACIÓN  DEL CONTRATO ]]+120</f>
        <v>45267</v>
      </c>
      <c r="AL139" s="4">
        <f>+Tabla22[[#This Row],[OPORTUNIDAD PARA LIQUIDADAR BILATERALMENTE]]+60</f>
        <v>45327</v>
      </c>
      <c r="AM139" s="4">
        <f>+Tabla22[[#This Row],[OPORTUNIDAD PARA LIQUIDAR UNILATERALMENTE]]+720</f>
        <v>46047</v>
      </c>
      <c r="AN139" s="12" t="s">
        <v>90</v>
      </c>
    </row>
    <row r="140" spans="1:40" ht="29" x14ac:dyDescent="0.35">
      <c r="A140" s="12" t="s">
        <v>81</v>
      </c>
      <c r="B140" s="12" t="s">
        <v>715</v>
      </c>
      <c r="C140" s="5">
        <v>45026</v>
      </c>
      <c r="D140" s="12" t="s">
        <v>187</v>
      </c>
      <c r="E140" s="6">
        <v>1214729156</v>
      </c>
      <c r="F140" s="12" t="s">
        <v>436</v>
      </c>
      <c r="G140" s="12" t="s">
        <v>785</v>
      </c>
      <c r="H140" s="12"/>
      <c r="I140" s="22"/>
      <c r="J140" s="12"/>
      <c r="K140" s="12" t="s">
        <v>4</v>
      </c>
      <c r="L140" s="12" t="s">
        <v>24</v>
      </c>
      <c r="M140" s="12" t="s">
        <v>16</v>
      </c>
      <c r="N140" s="18">
        <f ca="1">+IF(Tabla22[[#This Row],[DÍAS PENDIENTES DE EJECUCIÓN]]&lt;=0,1,($Q$1-Tabla22[[#This Row],[FECHA ACTA DE INICIO]])/(Tabla22[[#This Row],[FECHA DE TERMINACIÓN  DEL CONTRATO ]]-Tabla22[[#This Row],[FECHA ACTA DE INICIO]]))</f>
        <v>1</v>
      </c>
      <c r="O140" s="7">
        <v>3188227</v>
      </c>
      <c r="P140" s="5">
        <v>45026</v>
      </c>
      <c r="Q140" s="12" t="s">
        <v>643</v>
      </c>
      <c r="R140" s="6">
        <f ca="1">+IF(Tabla22[[#This Row],[ESTADO ACTUAL DEL CONTRATO ]]="LIQUIDADO","OK",Tabla22[[#This Row],[FECHA DE TERMINACIÓN  DEL CONTRATO ]]-$Q$1)</f>
        <v>-199</v>
      </c>
      <c r="S140" s="5">
        <v>45055</v>
      </c>
      <c r="T140" s="12"/>
      <c r="U140" s="13" t="s">
        <v>90</v>
      </c>
      <c r="V140" s="13" t="s">
        <v>90</v>
      </c>
      <c r="W140" s="13" t="s">
        <v>90</v>
      </c>
      <c r="X140" s="12" t="s">
        <v>200</v>
      </c>
      <c r="Y140" s="12" t="s">
        <v>33</v>
      </c>
      <c r="Z140" s="12" t="s">
        <v>92</v>
      </c>
      <c r="AA140" s="12" t="s">
        <v>125</v>
      </c>
      <c r="AB140" s="12"/>
      <c r="AC140" s="12"/>
      <c r="AD140" s="12"/>
      <c r="AE140" s="12"/>
      <c r="AF140" s="13" t="s">
        <v>90</v>
      </c>
      <c r="AG140" s="14" t="s">
        <v>825</v>
      </c>
      <c r="AH140" s="13" t="s">
        <v>90</v>
      </c>
      <c r="AI140" s="4">
        <v>45026</v>
      </c>
      <c r="AJ140" s="13" t="s">
        <v>90</v>
      </c>
      <c r="AK140" s="4">
        <f>+Tabla22[[#This Row],[FECHA DE TERMINACIÓN  DEL CONTRATO ]]+120</f>
        <v>45175</v>
      </c>
      <c r="AL140" s="4">
        <f>+Tabla22[[#This Row],[OPORTUNIDAD PARA LIQUIDADAR BILATERALMENTE]]+60</f>
        <v>45235</v>
      </c>
      <c r="AM140" s="4">
        <f>+Tabla22[[#This Row],[OPORTUNIDAD PARA LIQUIDAR UNILATERALMENTE]]+720</f>
        <v>45955</v>
      </c>
      <c r="AN140" s="12" t="s">
        <v>90</v>
      </c>
    </row>
    <row r="141" spans="1:40" ht="29" x14ac:dyDescent="0.35">
      <c r="A141" s="12" t="s">
        <v>81</v>
      </c>
      <c r="B141" s="12" t="s">
        <v>716</v>
      </c>
      <c r="C141" s="5">
        <v>45026</v>
      </c>
      <c r="D141" s="12" t="s">
        <v>203</v>
      </c>
      <c r="E141" s="6">
        <v>1121203550</v>
      </c>
      <c r="F141" s="12" t="s">
        <v>745</v>
      </c>
      <c r="G141" s="12" t="s">
        <v>786</v>
      </c>
      <c r="H141" s="12"/>
      <c r="I141" s="22"/>
      <c r="J141" s="12"/>
      <c r="K141" s="12" t="s">
        <v>4</v>
      </c>
      <c r="L141" s="12" t="s">
        <v>24</v>
      </c>
      <c r="M141" s="12" t="s">
        <v>16</v>
      </c>
      <c r="N141" s="18">
        <f ca="1">+IF(Tabla22[[#This Row],[DÍAS PENDIENTES DE EJECUCIÓN]]&lt;=0,1,($Q$1-Tabla22[[#This Row],[FECHA ACTA DE INICIO]])/(Tabla22[[#This Row],[FECHA DE TERMINACIÓN  DEL CONTRATO ]]-Tabla22[[#This Row],[FECHA ACTA DE INICIO]]))</f>
        <v>1</v>
      </c>
      <c r="O141" s="7">
        <v>15285904</v>
      </c>
      <c r="P141" s="5">
        <v>45026</v>
      </c>
      <c r="Q141" s="12" t="s">
        <v>643</v>
      </c>
      <c r="R141" s="6">
        <f ca="1">+IF(Tabla22[[#This Row],[ESTADO ACTUAL DEL CONTRATO ]]="LIQUIDADO","OK",Tabla22[[#This Row],[FECHA DE TERMINACIÓN  DEL CONTRATO ]]-$Q$1)</f>
        <v>-107</v>
      </c>
      <c r="S141" s="5">
        <v>45147</v>
      </c>
      <c r="T141" s="12"/>
      <c r="U141" s="13" t="s">
        <v>90</v>
      </c>
      <c r="V141" s="13" t="s">
        <v>90</v>
      </c>
      <c r="W141" s="13" t="s">
        <v>90</v>
      </c>
      <c r="X141" s="12" t="s">
        <v>200</v>
      </c>
      <c r="Y141" s="12" t="s">
        <v>7</v>
      </c>
      <c r="Z141" s="12" t="s">
        <v>92</v>
      </c>
      <c r="AA141" s="12" t="s">
        <v>725</v>
      </c>
      <c r="AB141" s="12"/>
      <c r="AC141" s="12"/>
      <c r="AD141" s="12"/>
      <c r="AE141" s="12"/>
      <c r="AF141" s="13" t="s">
        <v>90</v>
      </c>
      <c r="AG141" s="14" t="s">
        <v>826</v>
      </c>
      <c r="AH141" s="13" t="s">
        <v>90</v>
      </c>
      <c r="AI141" s="4">
        <v>45026</v>
      </c>
      <c r="AJ141" s="13" t="s">
        <v>90</v>
      </c>
      <c r="AK141" s="4">
        <f>+Tabla22[[#This Row],[FECHA DE TERMINACIÓN  DEL CONTRATO ]]+120</f>
        <v>45267</v>
      </c>
      <c r="AL141" s="4">
        <f>+Tabla22[[#This Row],[OPORTUNIDAD PARA LIQUIDADAR BILATERALMENTE]]+60</f>
        <v>45327</v>
      </c>
      <c r="AM141" s="4">
        <f>+Tabla22[[#This Row],[OPORTUNIDAD PARA LIQUIDAR UNILATERALMENTE]]+720</f>
        <v>46047</v>
      </c>
      <c r="AN141" s="12" t="s">
        <v>90</v>
      </c>
    </row>
    <row r="142" spans="1:40" ht="29" x14ac:dyDescent="0.35">
      <c r="A142" s="12" t="s">
        <v>81</v>
      </c>
      <c r="B142" s="12" t="s">
        <v>717</v>
      </c>
      <c r="C142" s="5">
        <v>45026</v>
      </c>
      <c r="D142" s="12" t="s">
        <v>593</v>
      </c>
      <c r="E142" s="6">
        <v>21401273</v>
      </c>
      <c r="F142" s="12" t="s">
        <v>544</v>
      </c>
      <c r="G142" s="12" t="s">
        <v>787</v>
      </c>
      <c r="H142" s="12"/>
      <c r="I142" s="22"/>
      <c r="J142" s="12"/>
      <c r="K142" s="12" t="s">
        <v>4</v>
      </c>
      <c r="L142" s="12" t="s">
        <v>24</v>
      </c>
      <c r="M142" s="12" t="s">
        <v>31</v>
      </c>
      <c r="N142" s="18">
        <f ca="1">+IF(Tabla22[[#This Row],[DÍAS PENDIENTES DE EJECUCIÓN]]&lt;=0,1,($Q$1-Tabla22[[#This Row],[FECHA ACTA DE INICIO]])/(Tabla22[[#This Row],[FECHA DE TERMINACIÓN  DEL CONTRATO ]]-Tabla22[[#This Row],[FECHA ACTA DE INICIO]]))</f>
        <v>1</v>
      </c>
      <c r="O142" s="7">
        <v>21798796</v>
      </c>
      <c r="P142" s="5">
        <v>45026</v>
      </c>
      <c r="Q142" s="12" t="s">
        <v>643</v>
      </c>
      <c r="R142" s="6">
        <f ca="1">+IF(Tabla22[[#This Row],[ESTADO ACTUAL DEL CONTRATO ]]="LIQUIDADO","OK",Tabla22[[#This Row],[FECHA DE TERMINACIÓN  DEL CONTRATO ]]-$Q$1)</f>
        <v>-107</v>
      </c>
      <c r="S142" s="5">
        <v>45147</v>
      </c>
      <c r="T142" s="12"/>
      <c r="U142" s="13" t="s">
        <v>90</v>
      </c>
      <c r="V142" s="13" t="s">
        <v>90</v>
      </c>
      <c r="W142" s="13" t="s">
        <v>90</v>
      </c>
      <c r="X142" s="12" t="s">
        <v>200</v>
      </c>
      <c r="Y142" s="12" t="s">
        <v>21</v>
      </c>
      <c r="Z142" s="12" t="s">
        <v>92</v>
      </c>
      <c r="AA142" s="12" t="s">
        <v>90</v>
      </c>
      <c r="AB142" s="12"/>
      <c r="AC142" s="12"/>
      <c r="AD142" s="12"/>
      <c r="AE142" s="12"/>
      <c r="AF142" s="13" t="s">
        <v>90</v>
      </c>
      <c r="AG142" s="14" t="s">
        <v>827</v>
      </c>
      <c r="AH142" s="13" t="s">
        <v>90</v>
      </c>
      <c r="AI142" s="4">
        <v>45026</v>
      </c>
      <c r="AJ142" s="13" t="s">
        <v>90</v>
      </c>
      <c r="AK142" s="4">
        <f>+Tabla22[[#This Row],[FECHA DE TERMINACIÓN  DEL CONTRATO ]]+120</f>
        <v>45267</v>
      </c>
      <c r="AL142" s="4">
        <f>+Tabla22[[#This Row],[OPORTUNIDAD PARA LIQUIDADAR BILATERALMENTE]]+60</f>
        <v>45327</v>
      </c>
      <c r="AM142" s="4">
        <f>+Tabla22[[#This Row],[OPORTUNIDAD PARA LIQUIDAR UNILATERALMENTE]]+720</f>
        <v>46047</v>
      </c>
      <c r="AN142" s="12" t="s">
        <v>90</v>
      </c>
    </row>
    <row r="143" spans="1:40" ht="29" x14ac:dyDescent="0.35">
      <c r="A143" s="12" t="s">
        <v>81</v>
      </c>
      <c r="B143" s="12" t="s">
        <v>718</v>
      </c>
      <c r="C143" s="5">
        <v>45026</v>
      </c>
      <c r="D143" s="12" t="s">
        <v>188</v>
      </c>
      <c r="E143" s="6">
        <v>1017182029</v>
      </c>
      <c r="F143" s="12" t="s">
        <v>746</v>
      </c>
      <c r="G143" s="12" t="s">
        <v>788</v>
      </c>
      <c r="H143" s="12"/>
      <c r="I143" s="22"/>
      <c r="J143" s="12"/>
      <c r="K143" s="12" t="s">
        <v>4</v>
      </c>
      <c r="L143" s="12" t="s">
        <v>24</v>
      </c>
      <c r="M143" s="12" t="s">
        <v>16</v>
      </c>
      <c r="N143" s="18">
        <f ca="1">+IF(Tabla22[[#This Row],[DÍAS PENDIENTES DE EJECUCIÓN]]&lt;=0,1,($Q$1-Tabla22[[#This Row],[FECHA ACTA DE INICIO]])/(Tabla22[[#This Row],[FECHA DE TERMINACIÓN  DEL CONTRATO ]]-Tabla22[[#This Row],[FECHA ACTA DE INICIO]]))</f>
        <v>1</v>
      </c>
      <c r="O143" s="7">
        <v>25765468</v>
      </c>
      <c r="P143" s="5">
        <v>45026</v>
      </c>
      <c r="Q143" s="12" t="s">
        <v>643</v>
      </c>
      <c r="R143" s="6">
        <f ca="1">+IF(Tabla22[[#This Row],[ESTADO ACTUAL DEL CONTRATO ]]="LIQUIDADO","OK",Tabla22[[#This Row],[FECHA DE TERMINACIÓN  DEL CONTRATO ]]-$Q$1)</f>
        <v>-107</v>
      </c>
      <c r="S143" s="5">
        <v>45147</v>
      </c>
      <c r="T143" s="12"/>
      <c r="U143" s="13" t="s">
        <v>90</v>
      </c>
      <c r="V143" s="13" t="s">
        <v>90</v>
      </c>
      <c r="W143" s="13" t="s">
        <v>90</v>
      </c>
      <c r="X143" s="12" t="s">
        <v>200</v>
      </c>
      <c r="Y143" s="12" t="s">
        <v>7</v>
      </c>
      <c r="Z143" s="12" t="s">
        <v>92</v>
      </c>
      <c r="AA143" s="12" t="s">
        <v>90</v>
      </c>
      <c r="AB143" s="12"/>
      <c r="AC143" s="12"/>
      <c r="AD143" s="12"/>
      <c r="AE143" s="12"/>
      <c r="AF143" s="13" t="s">
        <v>90</v>
      </c>
      <c r="AG143" s="14" t="s">
        <v>828</v>
      </c>
      <c r="AH143" s="13" t="s">
        <v>90</v>
      </c>
      <c r="AI143" s="4">
        <v>45026</v>
      </c>
      <c r="AJ143" s="13" t="s">
        <v>90</v>
      </c>
      <c r="AK143" s="4">
        <f>+Tabla22[[#This Row],[FECHA DE TERMINACIÓN  DEL CONTRATO ]]+120</f>
        <v>45267</v>
      </c>
      <c r="AL143" s="4">
        <f>+Tabla22[[#This Row],[OPORTUNIDAD PARA LIQUIDADAR BILATERALMENTE]]+60</f>
        <v>45327</v>
      </c>
      <c r="AM143" s="4">
        <f>+Tabla22[[#This Row],[OPORTUNIDAD PARA LIQUIDAR UNILATERALMENTE]]+720</f>
        <v>46047</v>
      </c>
      <c r="AN143" s="12" t="s">
        <v>90</v>
      </c>
    </row>
    <row r="144" spans="1:40" ht="29" x14ac:dyDescent="0.35">
      <c r="A144" s="12" t="s">
        <v>81</v>
      </c>
      <c r="B144" s="12" t="s">
        <v>719</v>
      </c>
      <c r="C144" s="5">
        <v>45026</v>
      </c>
      <c r="D144" s="12" t="s">
        <v>435</v>
      </c>
      <c r="E144" s="6">
        <v>98607320</v>
      </c>
      <c r="F144" s="12" t="s">
        <v>747</v>
      </c>
      <c r="G144" s="12" t="s">
        <v>789</v>
      </c>
      <c r="H144" s="12"/>
      <c r="I144" s="22"/>
      <c r="J144" s="12"/>
      <c r="K144" s="12" t="s">
        <v>4</v>
      </c>
      <c r="L144" s="12" t="s">
        <v>24</v>
      </c>
      <c r="M144" s="12" t="s">
        <v>16</v>
      </c>
      <c r="N144" s="18">
        <f ca="1">+IF(Tabla22[[#This Row],[DÍAS PENDIENTES DE EJECUCIÓN]]&lt;=0,1,($Q$1-Tabla22[[#This Row],[FECHA ACTA DE INICIO]])/(Tabla22[[#This Row],[FECHA DE TERMINACIÓN  DEL CONTRATO ]]-Tabla22[[#This Row],[FECHA ACTA DE INICIO]]))</f>
        <v>1</v>
      </c>
      <c r="O144" s="7">
        <v>12113984</v>
      </c>
      <c r="P144" s="5">
        <v>45026</v>
      </c>
      <c r="Q144" s="12" t="s">
        <v>643</v>
      </c>
      <c r="R144" s="6">
        <f ca="1">+IF(Tabla22[[#This Row],[ESTADO ACTUAL DEL CONTRATO ]]="LIQUIDADO","OK",Tabla22[[#This Row],[FECHA DE TERMINACIÓN  DEL CONTRATO ]]-$Q$1)</f>
        <v>-168</v>
      </c>
      <c r="S144" s="5">
        <v>45086</v>
      </c>
      <c r="T144" s="12"/>
      <c r="U144" s="13" t="s">
        <v>90</v>
      </c>
      <c r="V144" s="13" t="s">
        <v>90</v>
      </c>
      <c r="W144" s="13" t="s">
        <v>90</v>
      </c>
      <c r="X144" s="12" t="s">
        <v>200</v>
      </c>
      <c r="Y144" s="12" t="s">
        <v>30</v>
      </c>
      <c r="Z144" s="12" t="s">
        <v>92</v>
      </c>
      <c r="AA144" s="12" t="s">
        <v>90</v>
      </c>
      <c r="AB144" s="12"/>
      <c r="AC144" s="12"/>
      <c r="AD144" s="12"/>
      <c r="AE144" s="12"/>
      <c r="AF144" s="13" t="s">
        <v>90</v>
      </c>
      <c r="AG144" s="14" t="s">
        <v>829</v>
      </c>
      <c r="AH144" s="13" t="s">
        <v>90</v>
      </c>
      <c r="AI144" s="4">
        <v>45026</v>
      </c>
      <c r="AJ144" s="13" t="s">
        <v>90</v>
      </c>
      <c r="AK144" s="4">
        <f>+Tabla22[[#This Row],[FECHA DE TERMINACIÓN  DEL CONTRATO ]]+120</f>
        <v>45206</v>
      </c>
      <c r="AL144" s="4">
        <f>+Tabla22[[#This Row],[OPORTUNIDAD PARA LIQUIDADAR BILATERALMENTE]]+60</f>
        <v>45266</v>
      </c>
      <c r="AM144" s="4">
        <f>+Tabla22[[#This Row],[OPORTUNIDAD PARA LIQUIDAR UNILATERALMENTE]]+720</f>
        <v>45986</v>
      </c>
      <c r="AN144" s="12" t="s">
        <v>90</v>
      </c>
    </row>
    <row r="145" spans="1:40" ht="29" x14ac:dyDescent="0.35">
      <c r="A145" s="12" t="s">
        <v>81</v>
      </c>
      <c r="B145" s="12" t="s">
        <v>720</v>
      </c>
      <c r="C145" s="5">
        <v>45026</v>
      </c>
      <c r="D145" s="12" t="s">
        <v>166</v>
      </c>
      <c r="E145" s="6">
        <v>1036945384</v>
      </c>
      <c r="F145" s="12" t="s">
        <v>748</v>
      </c>
      <c r="G145" s="12" t="s">
        <v>790</v>
      </c>
      <c r="H145" s="12"/>
      <c r="I145" s="22"/>
      <c r="J145" s="12"/>
      <c r="K145" s="12" t="s">
        <v>4</v>
      </c>
      <c r="L145" s="12" t="s">
        <v>24</v>
      </c>
      <c r="M145" s="12" t="s">
        <v>29</v>
      </c>
      <c r="N145" s="18">
        <f ca="1">+IF(Tabla22[[#This Row],[DÍAS PENDIENTES DE EJECUCIÓN]]&lt;=0,1,($Q$1-Tabla22[[#This Row],[FECHA ACTA DE INICIO]])/(Tabla22[[#This Row],[FECHA DE TERMINACIÓN  DEL CONTRATO ]]-Tabla22[[#This Row],[FECHA ACTA DE INICIO]]))</f>
        <v>1</v>
      </c>
      <c r="O145" s="7">
        <v>24227968</v>
      </c>
      <c r="P145" s="5">
        <v>45026</v>
      </c>
      <c r="Q145" s="12" t="s">
        <v>643</v>
      </c>
      <c r="R145" s="6">
        <f ca="1">+IF(Tabla22[[#This Row],[ESTADO ACTUAL DEL CONTRATO ]]="LIQUIDADO","OK",Tabla22[[#This Row],[FECHA DE TERMINACIÓN  DEL CONTRATO ]]-$Q$1)</f>
        <v>-107</v>
      </c>
      <c r="S145" s="5">
        <v>45147</v>
      </c>
      <c r="T145" s="12"/>
      <c r="U145" s="13" t="s">
        <v>90</v>
      </c>
      <c r="V145" s="13" t="s">
        <v>90</v>
      </c>
      <c r="W145" s="13" t="s">
        <v>90</v>
      </c>
      <c r="X145" s="12" t="s">
        <v>200</v>
      </c>
      <c r="Y145" s="12" t="s">
        <v>34</v>
      </c>
      <c r="Z145" s="12" t="s">
        <v>92</v>
      </c>
      <c r="AA145" s="12" t="s">
        <v>90</v>
      </c>
      <c r="AB145" s="12"/>
      <c r="AC145" s="12"/>
      <c r="AD145" s="12"/>
      <c r="AE145" s="12"/>
      <c r="AF145" s="13" t="s">
        <v>90</v>
      </c>
      <c r="AG145" s="14" t="s">
        <v>830</v>
      </c>
      <c r="AH145" s="13" t="s">
        <v>90</v>
      </c>
      <c r="AI145" s="4">
        <v>45026</v>
      </c>
      <c r="AJ145" s="13" t="s">
        <v>90</v>
      </c>
      <c r="AK145" s="4">
        <f>+Tabla22[[#This Row],[FECHA DE TERMINACIÓN  DEL CONTRATO ]]+120</f>
        <v>45267</v>
      </c>
      <c r="AL145" s="4">
        <f>+Tabla22[[#This Row],[OPORTUNIDAD PARA LIQUIDADAR BILATERALMENTE]]+60</f>
        <v>45327</v>
      </c>
      <c r="AM145" s="4">
        <f>+Tabla22[[#This Row],[OPORTUNIDAD PARA LIQUIDAR UNILATERALMENTE]]+720</f>
        <v>46047</v>
      </c>
      <c r="AN145" s="12" t="s">
        <v>90</v>
      </c>
    </row>
    <row r="146" spans="1:40" ht="29" x14ac:dyDescent="0.35">
      <c r="A146" s="12" t="s">
        <v>81</v>
      </c>
      <c r="B146" s="12" t="s">
        <v>721</v>
      </c>
      <c r="C146" s="5">
        <v>45026</v>
      </c>
      <c r="D146" s="12" t="s">
        <v>261</v>
      </c>
      <c r="E146" s="6">
        <v>1054990334</v>
      </c>
      <c r="F146" s="12" t="s">
        <v>749</v>
      </c>
      <c r="G146" s="12" t="s">
        <v>844</v>
      </c>
      <c r="H146" s="12"/>
      <c r="I146" s="22"/>
      <c r="J146" s="12"/>
      <c r="K146" s="12" t="s">
        <v>4</v>
      </c>
      <c r="L146" s="12" t="s">
        <v>24</v>
      </c>
      <c r="M146" s="12" t="s">
        <v>31</v>
      </c>
      <c r="N146" s="18">
        <f ca="1">+IF(Tabla22[[#This Row],[DÍAS PENDIENTES DE EJECUCIÓN]]&lt;=0,1,($Q$1-Tabla22[[#This Row],[FECHA ACTA DE INICIO]])/(Tabla22[[#This Row],[FECHA DE TERMINACIÓN  DEL CONTRATO ]]-Tabla22[[#This Row],[FECHA ACTA DE INICIO]]))</f>
        <v>1</v>
      </c>
      <c r="O146" s="7">
        <v>24227968</v>
      </c>
      <c r="P146" s="5">
        <v>45026</v>
      </c>
      <c r="Q146" s="12" t="s">
        <v>643</v>
      </c>
      <c r="R146" s="6">
        <f ca="1">+IF(Tabla22[[#This Row],[ESTADO ACTUAL DEL CONTRATO ]]="LIQUIDADO","OK",Tabla22[[#This Row],[FECHA DE TERMINACIÓN  DEL CONTRATO ]]-$Q$1)</f>
        <v>-107</v>
      </c>
      <c r="S146" s="5">
        <v>45147</v>
      </c>
      <c r="T146" s="12"/>
      <c r="U146" s="13" t="s">
        <v>90</v>
      </c>
      <c r="V146" s="13" t="s">
        <v>90</v>
      </c>
      <c r="W146" s="13" t="s">
        <v>90</v>
      </c>
      <c r="X146" s="12" t="s">
        <v>200</v>
      </c>
      <c r="Y146" s="12" t="s">
        <v>32</v>
      </c>
      <c r="Z146" s="12" t="s">
        <v>92</v>
      </c>
      <c r="AA146" s="12" t="s">
        <v>90</v>
      </c>
      <c r="AB146" s="12"/>
      <c r="AC146" s="12"/>
      <c r="AD146" s="12"/>
      <c r="AE146" s="12"/>
      <c r="AF146" s="13" t="s">
        <v>90</v>
      </c>
      <c r="AG146" s="14" t="s">
        <v>831</v>
      </c>
      <c r="AH146" s="13" t="s">
        <v>90</v>
      </c>
      <c r="AI146" s="4">
        <v>45026</v>
      </c>
      <c r="AJ146" s="13" t="s">
        <v>90</v>
      </c>
      <c r="AK146" s="4">
        <f>+Tabla22[[#This Row],[FECHA DE TERMINACIÓN  DEL CONTRATO ]]+120</f>
        <v>45267</v>
      </c>
      <c r="AL146" s="4">
        <f>+Tabla22[[#This Row],[OPORTUNIDAD PARA LIQUIDADAR BILATERALMENTE]]+60</f>
        <v>45327</v>
      </c>
      <c r="AM146" s="4">
        <f>+Tabla22[[#This Row],[OPORTUNIDAD PARA LIQUIDAR UNILATERALMENTE]]+720</f>
        <v>46047</v>
      </c>
      <c r="AN146" s="12" t="s">
        <v>90</v>
      </c>
    </row>
    <row r="147" spans="1:40" ht="29" x14ac:dyDescent="0.35">
      <c r="A147" s="12" t="s">
        <v>81</v>
      </c>
      <c r="B147" s="12" t="s">
        <v>722</v>
      </c>
      <c r="C147" s="5">
        <v>45026</v>
      </c>
      <c r="D147" s="12" t="s">
        <v>726</v>
      </c>
      <c r="E147" s="6">
        <v>71615093</v>
      </c>
      <c r="F147" s="12" t="s">
        <v>750</v>
      </c>
      <c r="G147" s="12" t="s">
        <v>845</v>
      </c>
      <c r="H147" s="12"/>
      <c r="I147" s="22"/>
      <c r="J147" s="12"/>
      <c r="K147" s="12" t="s">
        <v>4</v>
      </c>
      <c r="L147" s="12" t="s">
        <v>24</v>
      </c>
      <c r="M147" s="12" t="s">
        <v>16</v>
      </c>
      <c r="N147" s="18">
        <f ca="1">+IF(Tabla22[[#This Row],[DÍAS PENDIENTES DE EJECUCIÓN]]&lt;=0,1,($Q$1-Tabla22[[#This Row],[FECHA ACTA DE INICIO]])/(Tabla22[[#This Row],[FECHA DE TERMINACIÓN  DEL CONTRATO ]]-Tabla22[[#This Row],[FECHA ACTA DE INICIO]]))</f>
        <v>1</v>
      </c>
      <c r="O147" s="7">
        <v>24227968</v>
      </c>
      <c r="P147" s="5">
        <v>45026</v>
      </c>
      <c r="Q147" s="12" t="s">
        <v>643</v>
      </c>
      <c r="R147" s="6">
        <f ca="1">+IF(Tabla22[[#This Row],[ESTADO ACTUAL DEL CONTRATO ]]="LIQUIDADO","OK",Tabla22[[#This Row],[FECHA DE TERMINACIÓN  DEL CONTRATO ]]-$Q$1)</f>
        <v>-107</v>
      </c>
      <c r="S147" s="5">
        <v>45147</v>
      </c>
      <c r="T147" s="12"/>
      <c r="U147" s="13" t="s">
        <v>90</v>
      </c>
      <c r="V147" s="13" t="s">
        <v>90</v>
      </c>
      <c r="W147" s="13" t="s">
        <v>90</v>
      </c>
      <c r="X147" s="12" t="s">
        <v>200</v>
      </c>
      <c r="Y147" s="12" t="s">
        <v>21</v>
      </c>
      <c r="Z147" s="12" t="s">
        <v>92</v>
      </c>
      <c r="AA147" s="12" t="s">
        <v>90</v>
      </c>
      <c r="AB147" s="12"/>
      <c r="AC147" s="12"/>
      <c r="AD147" s="12"/>
      <c r="AE147" s="12"/>
      <c r="AF147" s="13" t="s">
        <v>90</v>
      </c>
      <c r="AG147" s="14" t="s">
        <v>832</v>
      </c>
      <c r="AH147" s="13" t="s">
        <v>90</v>
      </c>
      <c r="AI147" s="4">
        <v>45026</v>
      </c>
      <c r="AJ147" s="13" t="s">
        <v>90</v>
      </c>
      <c r="AK147" s="4">
        <f>+Tabla22[[#This Row],[FECHA DE TERMINACIÓN  DEL CONTRATO ]]+120</f>
        <v>45267</v>
      </c>
      <c r="AL147" s="4">
        <f>+Tabla22[[#This Row],[OPORTUNIDAD PARA LIQUIDADAR BILATERALMENTE]]+60</f>
        <v>45327</v>
      </c>
      <c r="AM147" s="4">
        <f>+Tabla22[[#This Row],[OPORTUNIDAD PARA LIQUIDAR UNILATERALMENTE]]+720</f>
        <v>46047</v>
      </c>
      <c r="AN147" s="12" t="s">
        <v>90</v>
      </c>
    </row>
    <row r="148" spans="1:40" ht="29" x14ac:dyDescent="0.35">
      <c r="A148" s="12" t="s">
        <v>81</v>
      </c>
      <c r="B148" s="12" t="s">
        <v>833</v>
      </c>
      <c r="C148" s="5">
        <v>45040</v>
      </c>
      <c r="D148" s="12" t="s">
        <v>242</v>
      </c>
      <c r="E148" s="6">
        <v>811016935</v>
      </c>
      <c r="F148" s="12" t="s">
        <v>851</v>
      </c>
      <c r="G148" s="12" t="s">
        <v>850</v>
      </c>
      <c r="H148" s="12"/>
      <c r="I148" s="22"/>
      <c r="J148" s="12"/>
      <c r="K148" s="12" t="s">
        <v>4</v>
      </c>
      <c r="L148" s="12" t="s">
        <v>9</v>
      </c>
      <c r="M148" s="12" t="s">
        <v>16</v>
      </c>
      <c r="N148" s="18">
        <f ca="1">+IF(Tabla22[[#This Row],[DÍAS PENDIENTES DE EJECUCIÓN]]&lt;=0,1,($Q$1-Tabla22[[#This Row],[FECHA ACTA DE INICIO]])/(Tabla22[[#This Row],[FECHA DE TERMINACIÓN  DEL CONTRATO ]]-Tabla22[[#This Row],[FECHA ACTA DE INICIO]]))</f>
        <v>1</v>
      </c>
      <c r="O148" s="7">
        <v>225261226</v>
      </c>
      <c r="P148" s="5"/>
      <c r="Q148" s="12"/>
      <c r="R148" s="6">
        <f ca="1">+IF(Tabla22[[#This Row],[ESTADO ACTUAL DEL CONTRATO ]]="LIQUIDADO","OK",Tabla22[[#This Row],[FECHA DE TERMINACIÓN  DEL CONTRATO ]]-$Q$1)</f>
        <v>-45254</v>
      </c>
      <c r="S148" s="5"/>
      <c r="T148" s="12"/>
      <c r="U148" s="13" t="s">
        <v>90</v>
      </c>
      <c r="V148" s="13" t="s">
        <v>90</v>
      </c>
      <c r="W148" s="13" t="s">
        <v>90</v>
      </c>
      <c r="X148" s="12" t="s">
        <v>360</v>
      </c>
      <c r="Y148" s="12" t="s">
        <v>34</v>
      </c>
      <c r="Z148" s="12" t="s">
        <v>92</v>
      </c>
      <c r="AA148" s="12" t="s">
        <v>90</v>
      </c>
      <c r="AB148" s="12"/>
      <c r="AC148" s="12"/>
      <c r="AD148" s="12"/>
      <c r="AE148" s="12"/>
      <c r="AF148" s="13" t="s">
        <v>90</v>
      </c>
      <c r="AG148" s="14" t="s">
        <v>852</v>
      </c>
      <c r="AH148" s="13" t="s">
        <v>90</v>
      </c>
      <c r="AI148" s="4">
        <v>45033</v>
      </c>
      <c r="AJ148" s="13" t="s">
        <v>90</v>
      </c>
      <c r="AK148" s="4">
        <f>+Tabla22[[#This Row],[FECHA DE TERMINACIÓN  DEL CONTRATO ]]+120</f>
        <v>120</v>
      </c>
      <c r="AL148" s="4">
        <f>+Tabla22[[#This Row],[OPORTUNIDAD PARA LIQUIDADAR BILATERALMENTE]]+60</f>
        <v>180</v>
      </c>
      <c r="AM148" s="4">
        <f>+Tabla22[[#This Row],[OPORTUNIDAD PARA LIQUIDAR UNILATERALMENTE]]+720</f>
        <v>900</v>
      </c>
      <c r="AN148" s="12" t="s">
        <v>90</v>
      </c>
    </row>
    <row r="149" spans="1:40" ht="29" x14ac:dyDescent="0.35">
      <c r="A149" s="12" t="s">
        <v>81</v>
      </c>
      <c r="B149" s="12" t="s">
        <v>834</v>
      </c>
      <c r="C149" s="5">
        <v>45042</v>
      </c>
      <c r="D149" s="12" t="s">
        <v>842</v>
      </c>
      <c r="E149" s="6">
        <v>901311809</v>
      </c>
      <c r="F149" s="12" t="s">
        <v>847</v>
      </c>
      <c r="G149" s="12" t="s">
        <v>848</v>
      </c>
      <c r="H149" s="12"/>
      <c r="I149" s="22"/>
      <c r="J149" s="12"/>
      <c r="K149" s="12" t="s">
        <v>11</v>
      </c>
      <c r="L149" s="12" t="s">
        <v>9</v>
      </c>
      <c r="M149" s="12" t="s">
        <v>6</v>
      </c>
      <c r="N149" s="18">
        <f ca="1">+IF(Tabla22[[#This Row],[DÍAS PENDIENTES DE EJECUCIÓN]]&lt;=0,1,($Q$1-Tabla22[[#This Row],[FECHA ACTA DE INICIO]])/(Tabla22[[#This Row],[FECHA DE TERMINACIÓN  DEL CONTRATO ]]-Tabla22[[#This Row],[FECHA ACTA DE INICIO]]))</f>
        <v>0.84773662551440332</v>
      </c>
      <c r="O149" s="7">
        <v>4758810</v>
      </c>
      <c r="P149" s="5">
        <v>45048</v>
      </c>
      <c r="Q149" s="12" t="s">
        <v>849</v>
      </c>
      <c r="R149" s="6">
        <f ca="1">+IF(Tabla22[[#This Row],[ESTADO ACTUAL DEL CONTRATO ]]="LIQUIDADO","OK",Tabla22[[#This Row],[FECHA DE TERMINACIÓN  DEL CONTRATO ]]-$Q$1)</f>
        <v>37</v>
      </c>
      <c r="S149" s="5">
        <v>45291</v>
      </c>
      <c r="T149" s="12"/>
      <c r="U149" s="13" t="s">
        <v>90</v>
      </c>
      <c r="V149" s="13" t="s">
        <v>90</v>
      </c>
      <c r="W149" s="13" t="s">
        <v>90</v>
      </c>
      <c r="X149" s="12" t="s">
        <v>726</v>
      </c>
      <c r="Y149" s="12" t="s">
        <v>34</v>
      </c>
      <c r="Z149" s="12" t="s">
        <v>92</v>
      </c>
      <c r="AA149" s="12" t="s">
        <v>628</v>
      </c>
      <c r="AB149" s="12"/>
      <c r="AC149" s="12"/>
      <c r="AD149" s="12"/>
      <c r="AE149" s="12"/>
      <c r="AF149" s="13" t="s">
        <v>90</v>
      </c>
      <c r="AG149" s="14" t="s">
        <v>846</v>
      </c>
      <c r="AH149" s="13" t="s">
        <v>90</v>
      </c>
      <c r="AI149" s="4">
        <v>45009</v>
      </c>
      <c r="AJ149" s="13" t="s">
        <v>90</v>
      </c>
      <c r="AK149" s="4">
        <f>+Tabla22[[#This Row],[FECHA DE TERMINACIÓN  DEL CONTRATO ]]+120</f>
        <v>45411</v>
      </c>
      <c r="AL149" s="4">
        <f>+Tabla22[[#This Row],[OPORTUNIDAD PARA LIQUIDADAR BILATERALMENTE]]+60</f>
        <v>45471</v>
      </c>
      <c r="AM149" s="4">
        <f>+Tabla22[[#This Row],[OPORTUNIDAD PARA LIQUIDAR UNILATERALMENTE]]+720</f>
        <v>46191</v>
      </c>
      <c r="AN149" s="12" t="s">
        <v>90</v>
      </c>
    </row>
    <row r="150" spans="1:40" ht="29" x14ac:dyDescent="0.35">
      <c r="A150" s="12" t="s">
        <v>81</v>
      </c>
      <c r="B150" s="12" t="s">
        <v>835</v>
      </c>
      <c r="C150" s="5">
        <v>45054</v>
      </c>
      <c r="D150" s="12" t="s">
        <v>225</v>
      </c>
      <c r="E150" s="6">
        <v>890980040</v>
      </c>
      <c r="F150" s="12" t="s">
        <v>854</v>
      </c>
      <c r="G150" s="12" t="s">
        <v>853</v>
      </c>
      <c r="H150" s="12"/>
      <c r="I150" s="22"/>
      <c r="J150" s="12"/>
      <c r="K150" s="12" t="s">
        <v>4</v>
      </c>
      <c r="L150" s="12" t="s">
        <v>5</v>
      </c>
      <c r="M150" s="12" t="s">
        <v>16</v>
      </c>
      <c r="N150" s="18">
        <f ca="1">+IF(Tabla22[[#This Row],[DÍAS PENDIENTES DE EJECUCIÓN]]&lt;=0,1,($Q$1-Tabla22[[#This Row],[FECHA ACTA DE INICIO]])/(Tabla22[[#This Row],[FECHA DE TERMINACIÓN  DEL CONTRATO ]]-Tabla22[[#This Row],[FECHA ACTA DE INICIO]]))</f>
        <v>1</v>
      </c>
      <c r="O150" s="7">
        <v>113250000</v>
      </c>
      <c r="P150" s="5">
        <v>45054</v>
      </c>
      <c r="Q150" s="12" t="s">
        <v>980</v>
      </c>
      <c r="R150" s="6">
        <f ca="1">+IF(Tabla22[[#This Row],[ESTADO ACTUAL DEL CONTRATO ]]="LIQUIDADO","OK",Tabla22[[#This Row],[FECHA DE TERMINACIÓN  DEL CONTRATO ]]-$Q$1)</f>
        <v>-104</v>
      </c>
      <c r="S150" s="5">
        <v>45150</v>
      </c>
      <c r="T150" s="12"/>
      <c r="U150" s="13" t="s">
        <v>979</v>
      </c>
      <c r="V150" s="13" t="s">
        <v>90</v>
      </c>
      <c r="W150" s="13" t="s">
        <v>90</v>
      </c>
      <c r="X150" s="12" t="s">
        <v>593</v>
      </c>
      <c r="Y150" s="12" t="s">
        <v>34</v>
      </c>
      <c r="Z150" s="12" t="s">
        <v>92</v>
      </c>
      <c r="AA150" s="12" t="s">
        <v>628</v>
      </c>
      <c r="AB150" s="12"/>
      <c r="AC150" s="12"/>
      <c r="AD150" s="12"/>
      <c r="AE150" s="12"/>
      <c r="AF150" s="13" t="s">
        <v>90</v>
      </c>
      <c r="AG150" s="14" t="s">
        <v>855</v>
      </c>
      <c r="AH150" s="13" t="s">
        <v>90</v>
      </c>
      <c r="AI150" s="4">
        <v>45043</v>
      </c>
      <c r="AJ150" s="13" t="s">
        <v>90</v>
      </c>
      <c r="AK150" s="4">
        <f>+Tabla22[[#This Row],[FECHA DE TERMINACIÓN  DEL CONTRATO ]]+120</f>
        <v>45270</v>
      </c>
      <c r="AL150" s="4">
        <f>+Tabla22[[#This Row],[OPORTUNIDAD PARA LIQUIDADAR BILATERALMENTE]]+60</f>
        <v>45330</v>
      </c>
      <c r="AM150" s="4">
        <f>+Tabla22[[#This Row],[OPORTUNIDAD PARA LIQUIDAR UNILATERALMENTE]]+720</f>
        <v>46050</v>
      </c>
      <c r="AN150" s="12" t="s">
        <v>90</v>
      </c>
    </row>
    <row r="151" spans="1:40" ht="29" x14ac:dyDescent="0.35">
      <c r="A151" s="12" t="s">
        <v>81</v>
      </c>
      <c r="B151" s="12" t="s">
        <v>836</v>
      </c>
      <c r="C151" s="5">
        <v>45042</v>
      </c>
      <c r="D151" s="12" t="s">
        <v>843</v>
      </c>
      <c r="E151" s="6">
        <v>900934461</v>
      </c>
      <c r="F151" s="12" t="s">
        <v>857</v>
      </c>
      <c r="G151" s="12" t="s">
        <v>856</v>
      </c>
      <c r="H151" s="12"/>
      <c r="I151" s="22"/>
      <c r="J151" s="12"/>
      <c r="K151" s="12" t="s">
        <v>14</v>
      </c>
      <c r="L151" s="12" t="s">
        <v>22</v>
      </c>
      <c r="M151" s="12" t="s">
        <v>6</v>
      </c>
      <c r="N151" s="18">
        <f ca="1">+IF(Tabla22[[#This Row],[DÍAS PENDIENTES DE EJECUCIÓN]]&lt;=0,1,($Q$1-Tabla22[[#This Row],[FECHA ACTA DE INICIO]])/(Tabla22[[#This Row],[FECHA DE TERMINACIÓN  DEL CONTRATO ]]-Tabla22[[#This Row],[FECHA ACTA DE INICIO]]))</f>
        <v>1</v>
      </c>
      <c r="O151" s="7">
        <v>75984278</v>
      </c>
      <c r="P151" s="5">
        <v>45140</v>
      </c>
      <c r="Q151" s="12" t="s">
        <v>1209</v>
      </c>
      <c r="R151" s="6">
        <f ca="1">+IF(Tabla22[[#This Row],[ESTADO ACTUAL DEL CONTRATO ]]="LIQUIDADO","OK",Tabla22[[#This Row],[FECHA DE TERMINACIÓN  DEL CONTRATO ]]-$Q$1)</f>
        <v>-22</v>
      </c>
      <c r="S151" s="5">
        <v>45232</v>
      </c>
      <c r="T151" s="12"/>
      <c r="U151" s="13" t="s">
        <v>90</v>
      </c>
      <c r="V151" s="13" t="s">
        <v>90</v>
      </c>
      <c r="W151" s="13" t="s">
        <v>90</v>
      </c>
      <c r="X151" s="12" t="s">
        <v>726</v>
      </c>
      <c r="Y151" s="12" t="s">
        <v>7</v>
      </c>
      <c r="Z151" s="12" t="s">
        <v>92</v>
      </c>
      <c r="AA151" s="12" t="s">
        <v>725</v>
      </c>
      <c r="AB151" s="12"/>
      <c r="AC151" s="12"/>
      <c r="AD151" s="12"/>
      <c r="AE151" s="12"/>
      <c r="AF151" s="13" t="s">
        <v>90</v>
      </c>
      <c r="AG151" s="14" t="s">
        <v>858</v>
      </c>
      <c r="AH151" s="13" t="s">
        <v>90</v>
      </c>
      <c r="AI151" s="4">
        <v>45002</v>
      </c>
      <c r="AJ151" s="13" t="s">
        <v>90</v>
      </c>
      <c r="AK151" s="4">
        <f>+Tabla22[[#This Row],[FECHA DE TERMINACIÓN  DEL CONTRATO ]]+120</f>
        <v>45352</v>
      </c>
      <c r="AL151" s="4">
        <f>+Tabla22[[#This Row],[OPORTUNIDAD PARA LIQUIDADAR BILATERALMENTE]]+60</f>
        <v>45412</v>
      </c>
      <c r="AM151" s="4">
        <f>+Tabla22[[#This Row],[OPORTUNIDAD PARA LIQUIDAR UNILATERALMENTE]]+720</f>
        <v>46132</v>
      </c>
      <c r="AN151" s="12" t="s">
        <v>90</v>
      </c>
    </row>
    <row r="152" spans="1:40" ht="29" x14ac:dyDescent="0.35">
      <c r="A152" s="12" t="s">
        <v>81</v>
      </c>
      <c r="B152" s="12" t="s">
        <v>645</v>
      </c>
      <c r="C152" s="5">
        <v>45036</v>
      </c>
      <c r="D152" s="12" t="s">
        <v>647</v>
      </c>
      <c r="E152" s="6">
        <v>901158838</v>
      </c>
      <c r="F152" s="12" t="s">
        <v>648</v>
      </c>
      <c r="G152" s="12" t="s">
        <v>646</v>
      </c>
      <c r="H152" s="12"/>
      <c r="I152" s="22"/>
      <c r="J152" s="12"/>
      <c r="K152" s="12" t="s">
        <v>14</v>
      </c>
      <c r="L152" s="12" t="s">
        <v>9</v>
      </c>
      <c r="M152" s="12" t="s">
        <v>6</v>
      </c>
      <c r="N152" s="18">
        <f ca="1">+IF(Tabla22[[#This Row],[DÍAS PENDIENTES DE EJECUCIÓN]]&lt;=0,1,($Q$1-Tabla22[[#This Row],[FECHA ACTA DE INICIO]])/(Tabla22[[#This Row],[FECHA DE TERMINACIÓN  DEL CONTRATO ]]-Tabla22[[#This Row],[FECHA ACTA DE INICIO]]))</f>
        <v>0.85490196078431369</v>
      </c>
      <c r="O152" s="7">
        <v>89366103</v>
      </c>
      <c r="P152" s="5">
        <v>45036</v>
      </c>
      <c r="Q152" s="12" t="s">
        <v>649</v>
      </c>
      <c r="R152" s="6">
        <f ca="1">+IF(Tabla22[[#This Row],[ESTADO ACTUAL DEL CONTRATO ]]="LIQUIDADO","OK",Tabla22[[#This Row],[FECHA DE TERMINACIÓN  DEL CONTRATO ]]-$Q$1)</f>
        <v>37</v>
      </c>
      <c r="S152" s="5">
        <v>45291</v>
      </c>
      <c r="T152" s="12"/>
      <c r="U152" s="13" t="s">
        <v>90</v>
      </c>
      <c r="V152" s="13" t="s">
        <v>90</v>
      </c>
      <c r="W152" s="13" t="s">
        <v>90</v>
      </c>
      <c r="X152" s="12" t="s">
        <v>200</v>
      </c>
      <c r="Y152" s="12" t="s">
        <v>37</v>
      </c>
      <c r="Z152" s="12" t="s">
        <v>92</v>
      </c>
      <c r="AA152" s="12" t="s">
        <v>617</v>
      </c>
      <c r="AB152" s="12"/>
      <c r="AC152" s="12"/>
      <c r="AD152" s="12"/>
      <c r="AE152" s="12"/>
      <c r="AF152" s="13" t="s">
        <v>90</v>
      </c>
      <c r="AG152" s="14" t="s">
        <v>859</v>
      </c>
      <c r="AH152" s="13" t="s">
        <v>90</v>
      </c>
      <c r="AI152" s="4">
        <v>45014</v>
      </c>
      <c r="AJ152" s="13" t="s">
        <v>90</v>
      </c>
      <c r="AK152" s="4">
        <f>+Tabla22[[#This Row],[FECHA DE TERMINACIÓN  DEL CONTRATO ]]+120</f>
        <v>45411</v>
      </c>
      <c r="AL152" s="4">
        <f>+Tabla22[[#This Row],[OPORTUNIDAD PARA LIQUIDADAR BILATERALMENTE]]+60</f>
        <v>45471</v>
      </c>
      <c r="AM152" s="4">
        <f>+Tabla22[[#This Row],[OPORTUNIDAD PARA LIQUIDAR UNILATERALMENTE]]+720</f>
        <v>46191</v>
      </c>
      <c r="AN152" s="12" t="s">
        <v>90</v>
      </c>
    </row>
    <row r="153" spans="1:40" ht="29" x14ac:dyDescent="0.35">
      <c r="A153" s="12" t="s">
        <v>81</v>
      </c>
      <c r="B153" s="12" t="s">
        <v>837</v>
      </c>
      <c r="C153" s="5">
        <v>45037</v>
      </c>
      <c r="D153" s="12" t="s">
        <v>297</v>
      </c>
      <c r="E153" s="6">
        <v>1069925474</v>
      </c>
      <c r="F153" s="12" t="s">
        <v>861</v>
      </c>
      <c r="G153" s="12" t="s">
        <v>860</v>
      </c>
      <c r="H153" s="12"/>
      <c r="I153" s="22"/>
      <c r="J153" s="12"/>
      <c r="K153" s="12" t="s">
        <v>4</v>
      </c>
      <c r="L153" s="12" t="s">
        <v>24</v>
      </c>
      <c r="M153" s="12" t="s">
        <v>16</v>
      </c>
      <c r="N153" s="18">
        <f ca="1">+IF(Tabla22[[#This Row],[DÍAS PENDIENTES DE EJECUCIÓN]]&lt;=0,1,($Q$1-Tabla22[[#This Row],[FECHA ACTA DE INICIO]])/(Tabla22[[#This Row],[FECHA DE TERMINACIÓN  DEL CONTRATO ]]-Tabla22[[#This Row],[FECHA ACTA DE INICIO]]))</f>
        <v>1</v>
      </c>
      <c r="O153" s="7">
        <v>23403633</v>
      </c>
      <c r="P153" s="5">
        <v>45037</v>
      </c>
      <c r="Q153" s="12" t="s">
        <v>862</v>
      </c>
      <c r="R153" s="6">
        <f ca="1">+IF(Tabla22[[#This Row],[ESTADO ACTUAL DEL CONTRATO ]]="LIQUIDADO","OK",Tabla22[[#This Row],[FECHA DE TERMINACIÓN  DEL CONTRATO ]]-$Q$1)</f>
        <v>-107</v>
      </c>
      <c r="S153" s="5">
        <v>45147</v>
      </c>
      <c r="T153" s="12"/>
      <c r="U153" s="13" t="s">
        <v>90</v>
      </c>
      <c r="V153" s="13" t="s">
        <v>90</v>
      </c>
      <c r="W153" s="13" t="s">
        <v>90</v>
      </c>
      <c r="X153" s="12" t="s">
        <v>360</v>
      </c>
      <c r="Y153" s="12" t="s">
        <v>34</v>
      </c>
      <c r="Z153" s="12" t="s">
        <v>92</v>
      </c>
      <c r="AA153" s="12" t="s">
        <v>90</v>
      </c>
      <c r="AB153" s="12"/>
      <c r="AC153" s="12"/>
      <c r="AD153" s="12"/>
      <c r="AE153" s="12"/>
      <c r="AF153" s="13" t="s">
        <v>90</v>
      </c>
      <c r="AG153" s="14" t="s">
        <v>863</v>
      </c>
      <c r="AH153" s="13" t="s">
        <v>90</v>
      </c>
      <c r="AI153" s="4">
        <v>45037</v>
      </c>
      <c r="AJ153" s="13" t="s">
        <v>90</v>
      </c>
      <c r="AK153" s="4">
        <f>+Tabla22[[#This Row],[FECHA DE TERMINACIÓN  DEL CONTRATO ]]+120</f>
        <v>45267</v>
      </c>
      <c r="AL153" s="4">
        <f>+Tabla22[[#This Row],[OPORTUNIDAD PARA LIQUIDADAR BILATERALMENTE]]+60</f>
        <v>45327</v>
      </c>
      <c r="AM153" s="4">
        <f>+Tabla22[[#This Row],[OPORTUNIDAD PARA LIQUIDAR UNILATERALMENTE]]+720</f>
        <v>46047</v>
      </c>
      <c r="AN153" s="12" t="s">
        <v>90</v>
      </c>
    </row>
    <row r="154" spans="1:40" ht="29" x14ac:dyDescent="0.35">
      <c r="A154" s="12" t="s">
        <v>81</v>
      </c>
      <c r="B154" s="12" t="s">
        <v>838</v>
      </c>
      <c r="C154" s="5">
        <v>45037</v>
      </c>
      <c r="D154" s="12" t="s">
        <v>864</v>
      </c>
      <c r="E154" s="6">
        <v>1216714769</v>
      </c>
      <c r="F154" s="12" t="s">
        <v>869</v>
      </c>
      <c r="G154" s="12" t="s">
        <v>865</v>
      </c>
      <c r="H154" s="12"/>
      <c r="I154" s="22"/>
      <c r="J154" s="12"/>
      <c r="K154" s="12" t="s">
        <v>4</v>
      </c>
      <c r="L154" s="12" t="s">
        <v>24</v>
      </c>
      <c r="M154" s="12" t="s">
        <v>31</v>
      </c>
      <c r="N154" s="18">
        <f ca="1">+IF(Tabla22[[#This Row],[DÍAS PENDIENTES DE EJECUCIÓN]]&lt;=0,1,($Q$1-Tabla22[[#This Row],[FECHA ACTA DE INICIO]])/(Tabla22[[#This Row],[FECHA DE TERMINACIÓN  DEL CONTRATO ]]-Tabla22[[#This Row],[FECHA ACTA DE INICIO]]))</f>
        <v>1</v>
      </c>
      <c r="O154" s="7">
        <v>15701090</v>
      </c>
      <c r="P154" s="5">
        <v>45037</v>
      </c>
      <c r="Q154" s="12" t="s">
        <v>862</v>
      </c>
      <c r="R154" s="6">
        <f ca="1">+IF(Tabla22[[#This Row],[ESTADO ACTUAL DEL CONTRATO ]]="LIQUIDADO","OK",Tabla22[[#This Row],[FECHA DE TERMINACIÓN  DEL CONTRATO ]]-$Q$1)</f>
        <v>-107</v>
      </c>
      <c r="S154" s="5">
        <v>45147</v>
      </c>
      <c r="T154" s="12"/>
      <c r="U154" s="13" t="s">
        <v>90</v>
      </c>
      <c r="V154" s="13" t="s">
        <v>90</v>
      </c>
      <c r="W154" s="13" t="s">
        <v>90</v>
      </c>
      <c r="X154" s="12" t="s">
        <v>360</v>
      </c>
      <c r="Y154" s="12" t="s">
        <v>32</v>
      </c>
      <c r="Z154" s="12" t="s">
        <v>92</v>
      </c>
      <c r="AA154" s="12" t="s">
        <v>870</v>
      </c>
      <c r="AB154" s="12"/>
      <c r="AC154" s="12"/>
      <c r="AD154" s="12"/>
      <c r="AE154" s="12"/>
      <c r="AF154" s="13" t="s">
        <v>90</v>
      </c>
      <c r="AG154" s="14" t="s">
        <v>871</v>
      </c>
      <c r="AH154" s="13" t="s">
        <v>90</v>
      </c>
      <c r="AI154" s="4">
        <v>45037</v>
      </c>
      <c r="AJ154" s="13" t="s">
        <v>90</v>
      </c>
      <c r="AK154" s="4">
        <f>+Tabla22[[#This Row],[FECHA DE TERMINACIÓN  DEL CONTRATO ]]+120</f>
        <v>45267</v>
      </c>
      <c r="AL154" s="4">
        <f>+Tabla22[[#This Row],[OPORTUNIDAD PARA LIQUIDADAR BILATERALMENTE]]+60</f>
        <v>45327</v>
      </c>
      <c r="AM154" s="4">
        <f>+Tabla22[[#This Row],[OPORTUNIDAD PARA LIQUIDAR UNILATERALMENTE]]+720</f>
        <v>46047</v>
      </c>
      <c r="AN154" s="12" t="s">
        <v>90</v>
      </c>
    </row>
    <row r="155" spans="1:40" ht="29" x14ac:dyDescent="0.35">
      <c r="A155" s="12" t="s">
        <v>81</v>
      </c>
      <c r="B155" s="12" t="s">
        <v>839</v>
      </c>
      <c r="C155" s="5">
        <v>45042</v>
      </c>
      <c r="D155" s="12" t="s">
        <v>251</v>
      </c>
      <c r="E155" s="6">
        <v>1088307001</v>
      </c>
      <c r="F155" s="12" t="s">
        <v>872</v>
      </c>
      <c r="G155" s="12" t="s">
        <v>873</v>
      </c>
      <c r="H155" s="12"/>
      <c r="I155" s="22"/>
      <c r="J155" s="12"/>
      <c r="K155" s="12" t="s">
        <v>4</v>
      </c>
      <c r="L155" s="12" t="s">
        <v>24</v>
      </c>
      <c r="M155" s="12" t="s">
        <v>16</v>
      </c>
      <c r="N155" s="18">
        <f ca="1">+IF(Tabla22[[#This Row],[DÍAS PENDIENTES DE EJECUCIÓN]]&lt;=0,1,($Q$1-Tabla22[[#This Row],[FECHA ACTA DE INICIO]])/(Tabla22[[#This Row],[FECHA DE TERMINACIÓN  DEL CONTRATO ]]-Tabla22[[#This Row],[FECHA ACTA DE INICIO]]))</f>
        <v>1</v>
      </c>
      <c r="O155" s="7">
        <v>18892290</v>
      </c>
      <c r="P155" s="5">
        <v>45042</v>
      </c>
      <c r="Q155" s="12" t="s">
        <v>874</v>
      </c>
      <c r="R155" s="6">
        <f ca="1">+IF(Tabla22[[#This Row],[ESTADO ACTUAL DEL CONTRATO ]]="LIQUIDADO","OK",Tabla22[[#This Row],[FECHA DE TERMINACIÓN  DEL CONTRATO ]]-$Q$1)</f>
        <v>-107</v>
      </c>
      <c r="S155" s="5">
        <v>45147</v>
      </c>
      <c r="T155" s="12"/>
      <c r="U155" s="13" t="s">
        <v>90</v>
      </c>
      <c r="V155" s="13" t="s">
        <v>90</v>
      </c>
      <c r="W155" s="13" t="s">
        <v>90</v>
      </c>
      <c r="X155" s="12" t="s">
        <v>360</v>
      </c>
      <c r="Y155" s="12" t="s">
        <v>34</v>
      </c>
      <c r="Z155" s="12" t="s">
        <v>92</v>
      </c>
      <c r="AA155" s="12" t="s">
        <v>628</v>
      </c>
      <c r="AB155" s="12"/>
      <c r="AC155" s="12"/>
      <c r="AD155" s="12"/>
      <c r="AE155" s="12"/>
      <c r="AF155" s="13" t="s">
        <v>90</v>
      </c>
      <c r="AG155" s="14" t="s">
        <v>875</v>
      </c>
      <c r="AH155" s="13" t="s">
        <v>90</v>
      </c>
      <c r="AI155" s="4">
        <v>45042</v>
      </c>
      <c r="AJ155" s="13" t="s">
        <v>90</v>
      </c>
      <c r="AK155" s="4">
        <f>+Tabla22[[#This Row],[FECHA DE TERMINACIÓN  DEL CONTRATO ]]+120</f>
        <v>45267</v>
      </c>
      <c r="AL155" s="4">
        <f>+Tabla22[[#This Row],[OPORTUNIDAD PARA LIQUIDADAR BILATERALMENTE]]+60</f>
        <v>45327</v>
      </c>
      <c r="AM155" s="4">
        <f>+Tabla22[[#This Row],[OPORTUNIDAD PARA LIQUIDAR UNILATERALMENTE]]+720</f>
        <v>46047</v>
      </c>
      <c r="AN155" s="12" t="s">
        <v>90</v>
      </c>
    </row>
    <row r="156" spans="1:40" ht="43.5" x14ac:dyDescent="0.35">
      <c r="A156" s="12" t="s">
        <v>81</v>
      </c>
      <c r="B156" s="12" t="s">
        <v>840</v>
      </c>
      <c r="C156" s="5">
        <v>45054</v>
      </c>
      <c r="D156" s="12" t="s">
        <v>876</v>
      </c>
      <c r="E156" s="6">
        <v>71777036</v>
      </c>
      <c r="F156" s="12" t="s">
        <v>877</v>
      </c>
      <c r="G156" s="12" t="s">
        <v>878</v>
      </c>
      <c r="H156" s="12"/>
      <c r="I156" s="22"/>
      <c r="J156" s="12"/>
      <c r="K156" s="12" t="s">
        <v>4</v>
      </c>
      <c r="L156" s="12" t="s">
        <v>24</v>
      </c>
      <c r="M156" s="12" t="s">
        <v>16</v>
      </c>
      <c r="N156" s="18">
        <f ca="1">+IF(Tabla22[[#This Row],[DÍAS PENDIENTES DE EJECUCIÓN]]&lt;=0,1,($Q$1-Tabla22[[#This Row],[FECHA ACTA DE INICIO]])/(Tabla22[[#This Row],[FECHA DE TERMINACIÓN  DEL CONTRATO ]]-Tabla22[[#This Row],[FECHA ACTA DE INICIO]]))</f>
        <v>1</v>
      </c>
      <c r="O156" s="7">
        <v>18574775</v>
      </c>
      <c r="P156" s="5">
        <v>45056</v>
      </c>
      <c r="Q156" s="12" t="s">
        <v>879</v>
      </c>
      <c r="R156" s="6">
        <f ca="1">+IF(Tabla22[[#This Row],[ESTADO ACTUAL DEL CONTRATO ]]="LIQUIDADO","OK",Tabla22[[#This Row],[FECHA DE TERMINACIÓN  DEL CONTRATO ]]-$Q$1)</f>
        <v>-107</v>
      </c>
      <c r="S156" s="5">
        <v>45147</v>
      </c>
      <c r="T156" s="12"/>
      <c r="U156" s="13" t="s">
        <v>90</v>
      </c>
      <c r="V156" s="13" t="s">
        <v>90</v>
      </c>
      <c r="W156" s="13" t="s">
        <v>90</v>
      </c>
      <c r="X156" s="12" t="s">
        <v>360</v>
      </c>
      <c r="Y156" s="12" t="s">
        <v>34</v>
      </c>
      <c r="Z156" s="12" t="s">
        <v>92</v>
      </c>
      <c r="AA156" s="12" t="s">
        <v>628</v>
      </c>
      <c r="AB156" s="12"/>
      <c r="AC156" s="12"/>
      <c r="AD156" s="12"/>
      <c r="AE156" s="12"/>
      <c r="AF156" s="13" t="s">
        <v>90</v>
      </c>
      <c r="AG156" s="14" t="s">
        <v>880</v>
      </c>
      <c r="AH156" s="13" t="s">
        <v>90</v>
      </c>
      <c r="AI156" s="4">
        <v>45054</v>
      </c>
      <c r="AJ156" s="13" t="s">
        <v>90</v>
      </c>
      <c r="AK156" s="4">
        <f>+Tabla22[[#This Row],[FECHA DE TERMINACIÓN  DEL CONTRATO ]]+120</f>
        <v>45267</v>
      </c>
      <c r="AL156" s="4">
        <f>+Tabla22[[#This Row],[OPORTUNIDAD PARA LIQUIDADAR BILATERALMENTE]]+60</f>
        <v>45327</v>
      </c>
      <c r="AM156" s="4">
        <f>+Tabla22[[#This Row],[OPORTUNIDAD PARA LIQUIDAR UNILATERALMENTE]]+720</f>
        <v>46047</v>
      </c>
      <c r="AN156" s="12" t="s">
        <v>90</v>
      </c>
    </row>
    <row r="157" spans="1:40" ht="29" x14ac:dyDescent="0.35">
      <c r="A157" s="12" t="s">
        <v>81</v>
      </c>
      <c r="B157" s="12" t="s">
        <v>841</v>
      </c>
      <c r="C157" s="5">
        <v>45056</v>
      </c>
      <c r="D157" s="12" t="s">
        <v>187</v>
      </c>
      <c r="E157" s="6">
        <v>1214729156</v>
      </c>
      <c r="F157" s="12" t="s">
        <v>881</v>
      </c>
      <c r="G157" s="12" t="s">
        <v>882</v>
      </c>
      <c r="H157" s="12"/>
      <c r="I157" s="22"/>
      <c r="J157" s="12"/>
      <c r="K157" s="12" t="s">
        <v>4</v>
      </c>
      <c r="L157" s="12" t="s">
        <v>24</v>
      </c>
      <c r="M157" s="12" t="s">
        <v>16</v>
      </c>
      <c r="N157" s="18">
        <f ca="1">+IF(Tabla22[[#This Row],[DÍAS PENDIENTES DE EJECUCIÓN]]&lt;=0,1,($Q$1-Tabla22[[#This Row],[FECHA ACTA DE INICIO]])/(Tabla22[[#This Row],[FECHA DE TERMINACIÓN  DEL CONTRATO ]]-Tabla22[[#This Row],[FECHA ACTA DE INICIO]]))</f>
        <v>1</v>
      </c>
      <c r="O157" s="7">
        <v>3188227</v>
      </c>
      <c r="P157" s="5">
        <v>45056</v>
      </c>
      <c r="Q157" s="12" t="s">
        <v>879</v>
      </c>
      <c r="R157" s="6">
        <f ca="1">+IF(Tabla22[[#This Row],[ESTADO ACTUAL DEL CONTRATO ]]="LIQUIDADO","OK",Tabla22[[#This Row],[FECHA DE TERMINACIÓN  DEL CONTRATO ]]-$Q$1)</f>
        <v>-168</v>
      </c>
      <c r="S157" s="5">
        <v>45086</v>
      </c>
      <c r="T157" s="12"/>
      <c r="U157" s="13" t="s">
        <v>90</v>
      </c>
      <c r="V157" s="13" t="s">
        <v>90</v>
      </c>
      <c r="W157" s="13" t="s">
        <v>90</v>
      </c>
      <c r="X157" s="12" t="s">
        <v>360</v>
      </c>
      <c r="Y157" s="12" t="s">
        <v>33</v>
      </c>
      <c r="Z157" s="12" t="s">
        <v>92</v>
      </c>
      <c r="AA157" s="12" t="s">
        <v>125</v>
      </c>
      <c r="AB157" s="12"/>
      <c r="AC157" s="12"/>
      <c r="AD157" s="12"/>
      <c r="AE157" s="12"/>
      <c r="AF157" s="13" t="s">
        <v>90</v>
      </c>
      <c r="AG157" s="14" t="s">
        <v>883</v>
      </c>
      <c r="AH157" s="13" t="s">
        <v>90</v>
      </c>
      <c r="AI157" s="4">
        <v>45056</v>
      </c>
      <c r="AJ157" s="13" t="s">
        <v>90</v>
      </c>
      <c r="AK157" s="4">
        <f>+Tabla22[[#This Row],[FECHA DE TERMINACIÓN  DEL CONTRATO ]]+120</f>
        <v>45206</v>
      </c>
      <c r="AL157" s="4">
        <f>+Tabla22[[#This Row],[OPORTUNIDAD PARA LIQUIDADAR BILATERALMENTE]]+60</f>
        <v>45266</v>
      </c>
      <c r="AM157" s="4">
        <f>+Tabla22[[#This Row],[OPORTUNIDAD PARA LIQUIDAR UNILATERALMENTE]]+720</f>
        <v>45986</v>
      </c>
      <c r="AN157" s="12" t="s">
        <v>90</v>
      </c>
    </row>
    <row r="158" spans="1:40" ht="29" x14ac:dyDescent="0.35">
      <c r="A158" s="12" t="s">
        <v>81</v>
      </c>
      <c r="B158" s="12" t="s">
        <v>866</v>
      </c>
      <c r="C158" s="5">
        <v>45058</v>
      </c>
      <c r="D158" s="12" t="s">
        <v>886</v>
      </c>
      <c r="E158" s="6">
        <v>830084433</v>
      </c>
      <c r="F158" s="12" t="s">
        <v>884</v>
      </c>
      <c r="G158" s="12" t="s">
        <v>885</v>
      </c>
      <c r="H158" s="12"/>
      <c r="I158" s="22"/>
      <c r="J158" s="12"/>
      <c r="K158" s="12" t="s">
        <v>4</v>
      </c>
      <c r="L158" s="12" t="s">
        <v>9</v>
      </c>
      <c r="M158" s="12" t="s">
        <v>20</v>
      </c>
      <c r="N158" s="18">
        <f ca="1">+IF(Tabla22[[#This Row],[DÍAS PENDIENTES DE EJECUCIÓN]]&lt;=0,1,($Q$1-Tabla22[[#This Row],[FECHA ACTA DE INICIO]])/(Tabla22[[#This Row],[FECHA DE TERMINACIÓN  DEL CONTRATO ]]-Tabla22[[#This Row],[FECHA ACTA DE INICIO]]))</f>
        <v>1</v>
      </c>
      <c r="O158" s="7">
        <v>595000</v>
      </c>
      <c r="P158" s="5">
        <v>45058</v>
      </c>
      <c r="Q158" s="12" t="s">
        <v>887</v>
      </c>
      <c r="R158" s="6">
        <f ca="1">+IF(Tabla22[[#This Row],[ESTADO ACTUAL DEL CONTRATO ]]="LIQUIDADO","OK",Tabla22[[#This Row],[FECHA DE TERMINACIÓN  DEL CONTRATO ]]-$Q$1)</f>
        <v>-177</v>
      </c>
      <c r="S158" s="5">
        <v>45077</v>
      </c>
      <c r="T158" s="12"/>
      <c r="U158" s="13" t="s">
        <v>90</v>
      </c>
      <c r="V158" s="13" t="s">
        <v>90</v>
      </c>
      <c r="W158" s="13" t="s">
        <v>90</v>
      </c>
      <c r="X158" s="12" t="s">
        <v>593</v>
      </c>
      <c r="Y158" s="12" t="s">
        <v>39</v>
      </c>
      <c r="Z158" s="12" t="s">
        <v>92</v>
      </c>
      <c r="AA158" s="12" t="s">
        <v>108</v>
      </c>
      <c r="AB158" s="12"/>
      <c r="AC158" s="12"/>
      <c r="AD158" s="12"/>
      <c r="AE158" s="12"/>
      <c r="AF158" s="13" t="s">
        <v>90</v>
      </c>
      <c r="AG158" s="14" t="s">
        <v>888</v>
      </c>
      <c r="AH158" s="13" t="s">
        <v>90</v>
      </c>
      <c r="AI158" s="4">
        <v>45056</v>
      </c>
      <c r="AJ158" s="13" t="s">
        <v>90</v>
      </c>
      <c r="AK158" s="4">
        <f>+Tabla22[[#This Row],[FECHA DE TERMINACIÓN  DEL CONTRATO ]]+120</f>
        <v>45197</v>
      </c>
      <c r="AL158" s="4">
        <f>+Tabla22[[#This Row],[OPORTUNIDAD PARA LIQUIDADAR BILATERALMENTE]]+60</f>
        <v>45257</v>
      </c>
      <c r="AM158" s="4">
        <f>+Tabla22[[#This Row],[OPORTUNIDAD PARA LIQUIDAR UNILATERALMENTE]]+720</f>
        <v>45977</v>
      </c>
      <c r="AN158" s="12" t="s">
        <v>90</v>
      </c>
    </row>
    <row r="159" spans="1:40" ht="29" x14ac:dyDescent="0.35">
      <c r="A159" s="12" t="s">
        <v>81</v>
      </c>
      <c r="B159" s="12" t="s">
        <v>867</v>
      </c>
      <c r="C159" s="5">
        <v>45062</v>
      </c>
      <c r="D159" s="12" t="s">
        <v>889</v>
      </c>
      <c r="E159" s="6">
        <v>15532430</v>
      </c>
      <c r="F159" s="12" t="s">
        <v>566</v>
      </c>
      <c r="G159" s="12" t="s">
        <v>890</v>
      </c>
      <c r="H159" s="12"/>
      <c r="I159" s="22"/>
      <c r="J159" s="12"/>
      <c r="K159" s="12" t="s">
        <v>4</v>
      </c>
      <c r="L159" s="12" t="s">
        <v>24</v>
      </c>
      <c r="M159" s="12" t="s">
        <v>31</v>
      </c>
      <c r="N159" s="18">
        <f ca="1">+IF(Tabla22[[#This Row],[DÍAS PENDIENTES DE EJECUCIÓN]]&lt;=0,1,($Q$1-Tabla22[[#This Row],[FECHA ACTA DE INICIO]])/(Tabla22[[#This Row],[FECHA DE TERMINACIÓN  DEL CONTRATO ]]-Tabla22[[#This Row],[FECHA ACTA DE INICIO]]))</f>
        <v>1</v>
      </c>
      <c r="O159" s="7">
        <v>21500000</v>
      </c>
      <c r="P159" s="5">
        <v>45062</v>
      </c>
      <c r="Q159" s="12"/>
      <c r="R159" s="6">
        <f ca="1">+IF(Tabla22[[#This Row],[ESTADO ACTUAL DEL CONTRATO ]]="LIQUIDADO","OK",Tabla22[[#This Row],[FECHA DE TERMINACIÓN  DEL CONTRATO ]]-$Q$1)</f>
        <v>-107</v>
      </c>
      <c r="S159" s="5">
        <v>45147</v>
      </c>
      <c r="T159" s="12"/>
      <c r="U159" s="13" t="s">
        <v>90</v>
      </c>
      <c r="V159" s="13" t="s">
        <v>90</v>
      </c>
      <c r="W159" s="13" t="s">
        <v>90</v>
      </c>
      <c r="X159" s="12" t="s">
        <v>360</v>
      </c>
      <c r="Y159" s="12" t="s">
        <v>21</v>
      </c>
      <c r="Z159" s="12" t="s">
        <v>92</v>
      </c>
      <c r="AA159" s="12" t="s">
        <v>90</v>
      </c>
      <c r="AB159" s="12"/>
      <c r="AC159" s="12"/>
      <c r="AD159" s="12"/>
      <c r="AE159" s="12"/>
      <c r="AF159" s="13" t="s">
        <v>90</v>
      </c>
      <c r="AG159" s="14" t="s">
        <v>891</v>
      </c>
      <c r="AH159" s="13" t="s">
        <v>90</v>
      </c>
      <c r="AI159" s="4">
        <v>45062</v>
      </c>
      <c r="AJ159" s="13" t="s">
        <v>90</v>
      </c>
      <c r="AK159" s="4">
        <f>+Tabla22[[#This Row],[FECHA DE TERMINACIÓN  DEL CONTRATO ]]+120</f>
        <v>45267</v>
      </c>
      <c r="AL159" s="4">
        <f>+Tabla22[[#This Row],[OPORTUNIDAD PARA LIQUIDADAR BILATERALMENTE]]+60</f>
        <v>45327</v>
      </c>
      <c r="AM159" s="4">
        <f>+Tabla22[[#This Row],[OPORTUNIDAD PARA LIQUIDAR UNILATERALMENTE]]+720</f>
        <v>46047</v>
      </c>
      <c r="AN159" s="12" t="s">
        <v>90</v>
      </c>
    </row>
    <row r="160" spans="1:40" ht="29" x14ac:dyDescent="0.35">
      <c r="A160" s="12" t="s">
        <v>81</v>
      </c>
      <c r="B160" s="12" t="s">
        <v>868</v>
      </c>
      <c r="C160" s="5">
        <v>45086</v>
      </c>
      <c r="D160" s="12" t="s">
        <v>242</v>
      </c>
      <c r="E160" s="6">
        <v>811016935</v>
      </c>
      <c r="F160" s="12" t="s">
        <v>243</v>
      </c>
      <c r="G160" s="12" t="s">
        <v>905</v>
      </c>
      <c r="H160" s="12"/>
      <c r="I160" s="22"/>
      <c r="J160" s="12"/>
      <c r="K160" s="12" t="s">
        <v>4</v>
      </c>
      <c r="L160" s="12" t="s">
        <v>9</v>
      </c>
      <c r="M160" s="12" t="s">
        <v>6</v>
      </c>
      <c r="N160" s="18">
        <f ca="1">+IF(Tabla22[[#This Row],[DÍAS PENDIENTES DE EJECUCIÓN]]&lt;=0,1,($Q$1-Tabla22[[#This Row],[FECHA ACTA DE INICIO]])/(Tabla22[[#This Row],[FECHA DE TERMINACIÓN  DEL CONTRATO ]]-Tabla22[[#This Row],[FECHA ACTA DE INICIO]]))</f>
        <v>0.81951219512195117</v>
      </c>
      <c r="O160" s="7">
        <v>80000000</v>
      </c>
      <c r="P160" s="5">
        <v>45086</v>
      </c>
      <c r="Q160" s="12" t="s">
        <v>496</v>
      </c>
      <c r="R160" s="6">
        <f ca="1">+IF(Tabla22[[#This Row],[ESTADO ACTUAL DEL CONTRATO ]]="LIQUIDADO","OK",Tabla22[[#This Row],[FECHA DE TERMINACIÓN  DEL CONTRATO ]]-$Q$1)</f>
        <v>37</v>
      </c>
      <c r="S160" s="5">
        <v>45291</v>
      </c>
      <c r="T160" s="12"/>
      <c r="U160" s="13" t="s">
        <v>90</v>
      </c>
      <c r="V160" s="13" t="s">
        <v>90</v>
      </c>
      <c r="W160" s="13" t="s">
        <v>90</v>
      </c>
      <c r="X160" s="12" t="s">
        <v>360</v>
      </c>
      <c r="Y160" s="12" t="s">
        <v>30</v>
      </c>
      <c r="Z160" s="12" t="s">
        <v>92</v>
      </c>
      <c r="AA160" s="12" t="s">
        <v>911</v>
      </c>
      <c r="AB160" s="12"/>
      <c r="AC160" s="12"/>
      <c r="AD160" s="12"/>
      <c r="AE160" s="12"/>
      <c r="AF160" s="13" t="s">
        <v>90</v>
      </c>
      <c r="AG160" s="14" t="s">
        <v>912</v>
      </c>
      <c r="AH160" s="13" t="s">
        <v>90</v>
      </c>
      <c r="AI160" s="4">
        <v>45082</v>
      </c>
      <c r="AJ160" s="13" t="s">
        <v>90</v>
      </c>
      <c r="AK160" s="4">
        <f>+Tabla22[[#This Row],[FECHA DE TERMINACIÓN  DEL CONTRATO ]]+120</f>
        <v>45411</v>
      </c>
      <c r="AL160" s="4">
        <f>+Tabla22[[#This Row],[OPORTUNIDAD PARA LIQUIDADAR BILATERALMENTE]]+60</f>
        <v>45471</v>
      </c>
      <c r="AM160" s="4">
        <f>+Tabla22[[#This Row],[OPORTUNIDAD PARA LIQUIDAR UNILATERALMENTE]]+720</f>
        <v>46191</v>
      </c>
      <c r="AN160" s="12" t="s">
        <v>90</v>
      </c>
    </row>
    <row r="161" spans="1:40" ht="29" x14ac:dyDescent="0.35">
      <c r="A161" s="12" t="s">
        <v>81</v>
      </c>
      <c r="B161" s="12" t="s">
        <v>892</v>
      </c>
      <c r="C161" s="5">
        <v>45078</v>
      </c>
      <c r="D161" s="12" t="s">
        <v>902</v>
      </c>
      <c r="E161" s="6">
        <v>10023750</v>
      </c>
      <c r="F161" s="12" t="s">
        <v>903</v>
      </c>
      <c r="G161" s="12" t="s">
        <v>904</v>
      </c>
      <c r="H161" s="12"/>
      <c r="I161" s="22"/>
      <c r="J161" s="12"/>
      <c r="K161" s="12" t="s">
        <v>4</v>
      </c>
      <c r="L161" s="12" t="s">
        <v>24</v>
      </c>
      <c r="M161" s="12" t="s">
        <v>16</v>
      </c>
      <c r="N161" s="18">
        <f ca="1">+IF(Tabla22[[#This Row],[DÍAS PENDIENTES DE EJECUCIÓN]]&lt;=0,1,($Q$1-Tabla22[[#This Row],[FECHA ACTA DE INICIO]])/(Tabla22[[#This Row],[FECHA DE TERMINACIÓN  DEL CONTRATO ]]-Tabla22[[#This Row],[FECHA ACTA DE INICIO]]))</f>
        <v>1</v>
      </c>
      <c r="O161" s="7">
        <v>6056992</v>
      </c>
      <c r="P161" s="5">
        <v>45078</v>
      </c>
      <c r="Q161" s="12" t="s">
        <v>509</v>
      </c>
      <c r="R161" s="6">
        <f ca="1">+IF(Tabla22[[#This Row],[ESTADO ACTUAL DEL CONTRATO ]]="LIQUIDADO","OK",Tabla22[[#This Row],[FECHA DE TERMINACIÓN  DEL CONTRATO ]]-$Q$1)</f>
        <v>-147</v>
      </c>
      <c r="S161" s="5">
        <v>45107</v>
      </c>
      <c r="T161" s="12"/>
      <c r="U161" s="13" t="s">
        <v>90</v>
      </c>
      <c r="V161" s="13" t="s">
        <v>90</v>
      </c>
      <c r="W161" s="13" t="s">
        <v>90</v>
      </c>
      <c r="X161" s="12" t="s">
        <v>360</v>
      </c>
      <c r="Y161" s="12" t="s">
        <v>32</v>
      </c>
      <c r="Z161" s="12" t="s">
        <v>92</v>
      </c>
      <c r="AA161" s="12" t="s">
        <v>90</v>
      </c>
      <c r="AB161" s="12"/>
      <c r="AC161" s="12"/>
      <c r="AD161" s="12"/>
      <c r="AE161" s="12"/>
      <c r="AF161" s="13" t="s">
        <v>90</v>
      </c>
      <c r="AG161" s="14" t="s">
        <v>913</v>
      </c>
      <c r="AH161" s="13" t="s">
        <v>90</v>
      </c>
      <c r="AI161" s="4">
        <v>45078</v>
      </c>
      <c r="AJ161" s="13" t="s">
        <v>90</v>
      </c>
      <c r="AK161" s="4">
        <f>+Tabla22[[#This Row],[FECHA DE TERMINACIÓN  DEL CONTRATO ]]+120</f>
        <v>45227</v>
      </c>
      <c r="AL161" s="4">
        <f>+Tabla22[[#This Row],[OPORTUNIDAD PARA LIQUIDADAR BILATERALMENTE]]+60</f>
        <v>45287</v>
      </c>
      <c r="AM161" s="4">
        <f>+Tabla22[[#This Row],[OPORTUNIDAD PARA LIQUIDAR UNILATERALMENTE]]+720</f>
        <v>46007</v>
      </c>
      <c r="AN161" s="12" t="s">
        <v>90</v>
      </c>
    </row>
    <row r="162" spans="1:40" ht="29" x14ac:dyDescent="0.35">
      <c r="A162" s="12" t="s">
        <v>81</v>
      </c>
      <c r="B162" s="12" t="s">
        <v>893</v>
      </c>
      <c r="C162" s="5">
        <v>45084</v>
      </c>
      <c r="D162" s="12" t="s">
        <v>907</v>
      </c>
      <c r="E162" s="6">
        <v>71651053</v>
      </c>
      <c r="F162" s="12" t="s">
        <v>908</v>
      </c>
      <c r="G162" s="12" t="s">
        <v>906</v>
      </c>
      <c r="H162" s="12"/>
      <c r="I162" s="22"/>
      <c r="J162" s="12"/>
      <c r="K162" s="12" t="s">
        <v>4</v>
      </c>
      <c r="L162" s="12" t="s">
        <v>24</v>
      </c>
      <c r="M162" s="12" t="s">
        <v>16</v>
      </c>
      <c r="N162" s="18">
        <f ca="1">+IF(Tabla22[[#This Row],[DÍAS PENDIENTES DE EJECUCIÓN]]&lt;=0,1,($Q$1-Tabla22[[#This Row],[FECHA ACTA DE INICIO]])/(Tabla22[[#This Row],[FECHA DE TERMINACIÓN  DEL CONTRATO ]]-Tabla22[[#This Row],[FECHA ACTA DE INICIO]]))</f>
        <v>1</v>
      </c>
      <c r="O162" s="7">
        <v>12534308</v>
      </c>
      <c r="P162" s="5">
        <v>45084</v>
      </c>
      <c r="Q162" s="12" t="s">
        <v>909</v>
      </c>
      <c r="R162" s="6">
        <f ca="1">+IF(Tabla22[[#This Row],[ESTADO ACTUAL DEL CONTRATO ]]="LIQUIDADO","OK",Tabla22[[#This Row],[FECHA DE TERMINACIÓN  DEL CONTRATO ]]-$Q$1)</f>
        <v>-107</v>
      </c>
      <c r="S162" s="5">
        <v>45147</v>
      </c>
      <c r="T162" s="12"/>
      <c r="U162" s="13" t="s">
        <v>90</v>
      </c>
      <c r="V162" s="13" t="s">
        <v>90</v>
      </c>
      <c r="W162" s="13" t="s">
        <v>90</v>
      </c>
      <c r="X162" s="12" t="s">
        <v>360</v>
      </c>
      <c r="Y162" s="12" t="s">
        <v>27</v>
      </c>
      <c r="Z162" s="12" t="s">
        <v>92</v>
      </c>
      <c r="AA162" s="12" t="s">
        <v>90</v>
      </c>
      <c r="AB162" s="12"/>
      <c r="AC162" s="12"/>
      <c r="AD162" s="12"/>
      <c r="AE162" s="12"/>
      <c r="AF162" s="13" t="s">
        <v>90</v>
      </c>
      <c r="AG162" s="14" t="s">
        <v>910</v>
      </c>
      <c r="AH162" s="13" t="s">
        <v>90</v>
      </c>
      <c r="AI162" s="4">
        <v>45084</v>
      </c>
      <c r="AJ162" s="13" t="s">
        <v>90</v>
      </c>
      <c r="AK162" s="4">
        <f>+Tabla22[[#This Row],[FECHA DE TERMINACIÓN  DEL CONTRATO ]]+120</f>
        <v>45267</v>
      </c>
      <c r="AL162" s="4">
        <f>+Tabla22[[#This Row],[OPORTUNIDAD PARA LIQUIDADAR BILATERALMENTE]]+60</f>
        <v>45327</v>
      </c>
      <c r="AM162" s="4">
        <f>+Tabla22[[#This Row],[OPORTUNIDAD PARA LIQUIDAR UNILATERALMENTE]]+720</f>
        <v>46047</v>
      </c>
      <c r="AN162" s="12" t="s">
        <v>90</v>
      </c>
    </row>
    <row r="163" spans="1:40" ht="29" x14ac:dyDescent="0.35">
      <c r="A163" s="12" t="s">
        <v>81</v>
      </c>
      <c r="B163" s="12" t="s">
        <v>894</v>
      </c>
      <c r="C163" s="5">
        <v>45084</v>
      </c>
      <c r="D163" s="12" t="s">
        <v>200</v>
      </c>
      <c r="E163" s="6">
        <v>1035227552</v>
      </c>
      <c r="F163" s="12" t="s">
        <v>544</v>
      </c>
      <c r="G163" s="12" t="s">
        <v>921</v>
      </c>
      <c r="H163" s="12"/>
      <c r="I163" s="22"/>
      <c r="J163" s="12"/>
      <c r="K163" s="12" t="s">
        <v>4</v>
      </c>
      <c r="L163" s="12" t="s">
        <v>24</v>
      </c>
      <c r="M163" s="12" t="s">
        <v>16</v>
      </c>
      <c r="N163" s="18">
        <f ca="1">+IF(Tabla22[[#This Row],[DÍAS PENDIENTES DE EJECUCIÓN]]&lt;=0,1,($Q$1-Tabla22[[#This Row],[FECHA ACTA DE INICIO]])/(Tabla22[[#This Row],[FECHA DE TERMINACIÓN  DEL CONTRATO ]]-Tabla22[[#This Row],[FECHA ACTA DE INICIO]]))</f>
        <v>1</v>
      </c>
      <c r="O163" s="7">
        <v>11444368</v>
      </c>
      <c r="P163" s="5">
        <v>45084</v>
      </c>
      <c r="Q163" s="12" t="s">
        <v>922</v>
      </c>
      <c r="R163" s="6">
        <f ca="1">+IF(Tabla22[[#This Row],[ESTADO ACTUAL DEL CONTRATO ]]="LIQUIDADO","OK",Tabla22[[#This Row],[FECHA DE TERMINACIÓN  DEL CONTRATO ]]-$Q$1)</f>
        <v>-107</v>
      </c>
      <c r="S163" s="5">
        <v>45147</v>
      </c>
      <c r="T163" s="12"/>
      <c r="U163" s="13" t="s">
        <v>90</v>
      </c>
      <c r="V163" s="13" t="s">
        <v>90</v>
      </c>
      <c r="W163" s="13" t="s">
        <v>90</v>
      </c>
      <c r="X163" s="12" t="s">
        <v>360</v>
      </c>
      <c r="Y163" s="12" t="s">
        <v>21</v>
      </c>
      <c r="Z163" s="12" t="s">
        <v>92</v>
      </c>
      <c r="AA163" s="12" t="s">
        <v>90</v>
      </c>
      <c r="AB163" s="12"/>
      <c r="AC163" s="12"/>
      <c r="AD163" s="12"/>
      <c r="AE163" s="12"/>
      <c r="AF163" s="13" t="s">
        <v>90</v>
      </c>
      <c r="AG163" s="14" t="s">
        <v>923</v>
      </c>
      <c r="AH163" s="13" t="s">
        <v>90</v>
      </c>
      <c r="AI163" s="4">
        <v>45084</v>
      </c>
      <c r="AJ163" s="13" t="s">
        <v>90</v>
      </c>
      <c r="AK163" s="4">
        <f>+Tabla22[[#This Row],[FECHA DE TERMINACIÓN  DEL CONTRATO ]]+120</f>
        <v>45267</v>
      </c>
      <c r="AL163" s="4">
        <f>+Tabla22[[#This Row],[OPORTUNIDAD PARA LIQUIDADAR BILATERALMENTE]]+60</f>
        <v>45327</v>
      </c>
      <c r="AM163" s="4">
        <f>+Tabla22[[#This Row],[OPORTUNIDAD PARA LIQUIDAR UNILATERALMENTE]]+720</f>
        <v>46047</v>
      </c>
      <c r="AN163" s="12" t="s">
        <v>90</v>
      </c>
    </row>
    <row r="164" spans="1:40" ht="29" x14ac:dyDescent="0.35">
      <c r="A164" s="12" t="s">
        <v>81</v>
      </c>
      <c r="B164" s="12" t="s">
        <v>895</v>
      </c>
      <c r="C164" s="5">
        <v>45086</v>
      </c>
      <c r="D164" s="12" t="s">
        <v>924</v>
      </c>
      <c r="E164" s="6" t="s">
        <v>925</v>
      </c>
      <c r="F164" s="12" t="s">
        <v>926</v>
      </c>
      <c r="G164" s="12" t="s">
        <v>927</v>
      </c>
      <c r="H164" s="12"/>
      <c r="I164" s="22"/>
      <c r="J164" s="12"/>
      <c r="K164" s="12" t="s">
        <v>11</v>
      </c>
      <c r="L164" s="12" t="s">
        <v>9</v>
      </c>
      <c r="M164" s="12" t="s">
        <v>16</v>
      </c>
      <c r="N164" s="18">
        <f ca="1">+IF(Tabla22[[#This Row],[DÍAS PENDIENTES DE EJECUCIÓN]]&lt;=0,1,($Q$1-Tabla22[[#This Row],[FECHA ACTA DE INICIO]])/(Tabla22[[#This Row],[FECHA DE TERMINACIÓN  DEL CONTRATO ]]-Tabla22[[#This Row],[FECHA ACTA DE INICIO]]))</f>
        <v>1</v>
      </c>
      <c r="O164" s="7">
        <v>31535000</v>
      </c>
      <c r="P164" s="5">
        <v>45086</v>
      </c>
      <c r="Q164" s="12" t="s">
        <v>615</v>
      </c>
      <c r="R164" s="6">
        <f ca="1">+IF(Tabla22[[#This Row],[ESTADO ACTUAL DEL CONTRATO ]]="LIQUIDADO","OK",Tabla22[[#This Row],[FECHA DE TERMINACIÓN  DEL CONTRATO ]]-$Q$1)</f>
        <v>-77</v>
      </c>
      <c r="S164" s="5">
        <v>45177</v>
      </c>
      <c r="T164" s="12"/>
      <c r="U164" s="13" t="s">
        <v>90</v>
      </c>
      <c r="V164" s="13" t="s">
        <v>90</v>
      </c>
      <c r="W164" s="13" t="s">
        <v>90</v>
      </c>
      <c r="X164" s="12" t="s">
        <v>360</v>
      </c>
      <c r="Y164" s="12" t="s">
        <v>23</v>
      </c>
      <c r="Z164" s="12" t="s">
        <v>92</v>
      </c>
      <c r="AA164" s="12" t="s">
        <v>144</v>
      </c>
      <c r="AB164" s="12"/>
      <c r="AC164" s="12"/>
      <c r="AD164" s="12"/>
      <c r="AE164" s="12"/>
      <c r="AF164" s="13" t="s">
        <v>90</v>
      </c>
      <c r="AG164" s="14" t="s">
        <v>928</v>
      </c>
      <c r="AH164" s="13" t="s">
        <v>90</v>
      </c>
      <c r="AI164" s="4">
        <v>45086</v>
      </c>
      <c r="AJ164" s="13" t="s">
        <v>90</v>
      </c>
      <c r="AK164" s="4">
        <f>+Tabla22[[#This Row],[FECHA DE TERMINACIÓN  DEL CONTRATO ]]+120</f>
        <v>45297</v>
      </c>
      <c r="AL164" s="4">
        <f>+Tabla22[[#This Row],[OPORTUNIDAD PARA LIQUIDADAR BILATERALMENTE]]+60</f>
        <v>45357</v>
      </c>
      <c r="AM164" s="4">
        <f>+Tabla22[[#This Row],[OPORTUNIDAD PARA LIQUIDAR UNILATERALMENTE]]+720</f>
        <v>46077</v>
      </c>
      <c r="AN164" s="12" t="s">
        <v>90</v>
      </c>
    </row>
    <row r="165" spans="1:40" ht="29" x14ac:dyDescent="0.35">
      <c r="A165" s="12" t="s">
        <v>81</v>
      </c>
      <c r="B165" s="12" t="s">
        <v>896</v>
      </c>
      <c r="C165" s="5">
        <v>45086</v>
      </c>
      <c r="D165" s="12" t="s">
        <v>911</v>
      </c>
      <c r="E165" s="6">
        <v>1040182755</v>
      </c>
      <c r="F165" s="12" t="s">
        <v>929</v>
      </c>
      <c r="G165" s="12" t="s">
        <v>930</v>
      </c>
      <c r="H165" s="12"/>
      <c r="I165" s="22"/>
      <c r="J165" s="12"/>
      <c r="K165" s="12" t="s">
        <v>4</v>
      </c>
      <c r="L165" s="12" t="s">
        <v>24</v>
      </c>
      <c r="M165" s="12" t="s">
        <v>16</v>
      </c>
      <c r="N165" s="18">
        <f ca="1">+IF(Tabla22[[#This Row],[DÍAS PENDIENTES DE EJECUCIÓN]]&lt;=0,1,($Q$1-Tabla22[[#This Row],[FECHA ACTA DE INICIO]])/(Tabla22[[#This Row],[FECHA DE TERMINACIÓN  DEL CONTRATO ]]-Tabla22[[#This Row],[FECHA ACTA DE INICIO]]))</f>
        <v>1</v>
      </c>
      <c r="O165" s="7">
        <v>12113984</v>
      </c>
      <c r="P165" s="5">
        <v>45086</v>
      </c>
      <c r="Q165" s="12" t="s">
        <v>514</v>
      </c>
      <c r="R165" s="6">
        <f ca="1">+IF(Tabla22[[#This Row],[ESTADO ACTUAL DEL CONTRATO ]]="LIQUIDADO","OK",Tabla22[[#This Row],[FECHA DE TERMINACIÓN  DEL CONTRATO ]]-$Q$1)</f>
        <v>-107</v>
      </c>
      <c r="S165" s="5">
        <v>45147</v>
      </c>
      <c r="T165" s="12"/>
      <c r="U165" s="13" t="s">
        <v>90</v>
      </c>
      <c r="V165" s="13" t="s">
        <v>90</v>
      </c>
      <c r="W165" s="13" t="s">
        <v>90</v>
      </c>
      <c r="X165" s="12" t="s">
        <v>200</v>
      </c>
      <c r="Y165" s="12" t="s">
        <v>30</v>
      </c>
      <c r="Z165" s="12" t="s">
        <v>92</v>
      </c>
      <c r="AA165" s="12" t="s">
        <v>90</v>
      </c>
      <c r="AB165" s="12"/>
      <c r="AC165" s="12"/>
      <c r="AD165" s="12"/>
      <c r="AE165" s="12"/>
      <c r="AF165" s="13" t="s">
        <v>90</v>
      </c>
      <c r="AG165" s="14" t="s">
        <v>931</v>
      </c>
      <c r="AH165" s="13" t="s">
        <v>90</v>
      </c>
      <c r="AI165" s="4">
        <v>45086</v>
      </c>
      <c r="AJ165" s="13" t="s">
        <v>90</v>
      </c>
      <c r="AK165" s="4">
        <f>+Tabla22[[#This Row],[FECHA DE TERMINACIÓN  DEL CONTRATO ]]+120</f>
        <v>45267</v>
      </c>
      <c r="AL165" s="4">
        <f>+Tabla22[[#This Row],[OPORTUNIDAD PARA LIQUIDADAR BILATERALMENTE]]+60</f>
        <v>45327</v>
      </c>
      <c r="AM165" s="4">
        <f>+Tabla22[[#This Row],[OPORTUNIDAD PARA LIQUIDAR UNILATERALMENTE]]+720</f>
        <v>46047</v>
      </c>
      <c r="AN165" s="12" t="s">
        <v>90</v>
      </c>
    </row>
    <row r="166" spans="1:40" ht="29" x14ac:dyDescent="0.35">
      <c r="A166" s="12" t="s">
        <v>81</v>
      </c>
      <c r="B166" s="12" t="s">
        <v>897</v>
      </c>
      <c r="C166" s="5">
        <v>45087</v>
      </c>
      <c r="D166" s="12" t="s">
        <v>187</v>
      </c>
      <c r="E166" s="6">
        <v>1214729156</v>
      </c>
      <c r="F166" s="12" t="s">
        <v>436</v>
      </c>
      <c r="G166" s="12" t="s">
        <v>932</v>
      </c>
      <c r="H166" s="12"/>
      <c r="I166" s="22"/>
      <c r="J166" s="12"/>
      <c r="K166" s="12" t="s">
        <v>4</v>
      </c>
      <c r="L166" s="12" t="s">
        <v>24</v>
      </c>
      <c r="M166" s="12" t="s">
        <v>16</v>
      </c>
      <c r="N166" s="18">
        <f ca="1">+IF(Tabla22[[#This Row],[DÍAS PENDIENTES DE EJECUCIÓN]]&lt;=0,1,($Q$1-Tabla22[[#This Row],[FECHA ACTA DE INICIO]])/(Tabla22[[#This Row],[FECHA DE TERMINACIÓN  DEL CONTRATO ]]-Tabla22[[#This Row],[FECHA ACTA DE INICIO]]))</f>
        <v>1</v>
      </c>
      <c r="O166" s="7">
        <v>6376454</v>
      </c>
      <c r="P166" s="5">
        <v>45087</v>
      </c>
      <c r="Q166" s="12" t="s">
        <v>514</v>
      </c>
      <c r="R166" s="6">
        <f ca="1">+IF(Tabla22[[#This Row],[ESTADO ACTUAL DEL CONTRATO ]]="LIQUIDADO","OK",Tabla22[[#This Row],[FECHA DE TERMINACIÓN  DEL CONTRATO ]]-$Q$1)</f>
        <v>-107</v>
      </c>
      <c r="S166" s="5">
        <v>45147</v>
      </c>
      <c r="T166" s="12"/>
      <c r="U166" s="13" t="s">
        <v>90</v>
      </c>
      <c r="V166" s="13" t="s">
        <v>90</v>
      </c>
      <c r="W166" s="13" t="s">
        <v>90</v>
      </c>
      <c r="X166" s="12" t="s">
        <v>360</v>
      </c>
      <c r="Y166" s="12" t="s">
        <v>33</v>
      </c>
      <c r="Z166" s="12" t="s">
        <v>92</v>
      </c>
      <c r="AA166" s="12" t="s">
        <v>125</v>
      </c>
      <c r="AB166" s="12"/>
      <c r="AC166" s="12"/>
      <c r="AD166" s="12"/>
      <c r="AE166" s="12"/>
      <c r="AF166" s="13" t="s">
        <v>90</v>
      </c>
      <c r="AG166" s="14" t="s">
        <v>933</v>
      </c>
      <c r="AH166" s="13" t="s">
        <v>90</v>
      </c>
      <c r="AI166" s="4">
        <v>45087</v>
      </c>
      <c r="AJ166" s="13" t="s">
        <v>90</v>
      </c>
      <c r="AK166" s="4">
        <f>+Tabla22[[#This Row],[FECHA DE TERMINACIÓN  DEL CONTRATO ]]+120</f>
        <v>45267</v>
      </c>
      <c r="AL166" s="4">
        <f>+Tabla22[[#This Row],[OPORTUNIDAD PARA LIQUIDADAR BILATERALMENTE]]+60</f>
        <v>45327</v>
      </c>
      <c r="AM166" s="4">
        <f>+Tabla22[[#This Row],[OPORTUNIDAD PARA LIQUIDAR UNILATERALMENTE]]+720</f>
        <v>46047</v>
      </c>
      <c r="AN166" s="12" t="s">
        <v>90</v>
      </c>
    </row>
    <row r="167" spans="1:40" ht="29" x14ac:dyDescent="0.35">
      <c r="A167" s="12" t="s">
        <v>81</v>
      </c>
      <c r="B167" s="12" t="s">
        <v>898</v>
      </c>
      <c r="C167" s="5">
        <v>45093</v>
      </c>
      <c r="D167" s="12" t="s">
        <v>934</v>
      </c>
      <c r="E167" s="6">
        <v>98572861</v>
      </c>
      <c r="F167" s="12" t="s">
        <v>936</v>
      </c>
      <c r="G167" s="12" t="s">
        <v>935</v>
      </c>
      <c r="H167" s="12"/>
      <c r="I167" s="22"/>
      <c r="J167" s="12"/>
      <c r="K167" s="12" t="s">
        <v>4</v>
      </c>
      <c r="L167" s="12" t="s">
        <v>24</v>
      </c>
      <c r="M167" s="12" t="s">
        <v>6</v>
      </c>
      <c r="N167" s="18">
        <f ca="1">+IF(Tabla22[[#This Row],[DÍAS PENDIENTES DE EJECUCIÓN]]&lt;=0,1,($Q$1-Tabla22[[#This Row],[FECHA ACTA DE INICIO]])/(Tabla22[[#This Row],[FECHA DE TERMINACIÓN  DEL CONTRATO ]]-Tabla22[[#This Row],[FECHA ACTA DE INICIO]]))</f>
        <v>1</v>
      </c>
      <c r="O167" s="7">
        <v>6056992</v>
      </c>
      <c r="P167" s="5">
        <v>45093</v>
      </c>
      <c r="Q167" s="12" t="s">
        <v>615</v>
      </c>
      <c r="R167" s="6">
        <f ca="1">+IF(Tabla22[[#This Row],[ESTADO ACTUAL DEL CONTRATO ]]="LIQUIDADO","OK",Tabla22[[#This Row],[FECHA DE TERMINACIÓN  DEL CONTRATO ]]-$Q$1)</f>
        <v>-71</v>
      </c>
      <c r="S167" s="5">
        <v>45183</v>
      </c>
      <c r="T167" s="12"/>
      <c r="U167" s="13" t="s">
        <v>90</v>
      </c>
      <c r="V167" s="13" t="s">
        <v>90</v>
      </c>
      <c r="W167" s="13" t="s">
        <v>90</v>
      </c>
      <c r="X167" s="12" t="s">
        <v>360</v>
      </c>
      <c r="Y167" s="12" t="s">
        <v>21</v>
      </c>
      <c r="Z167" s="12" t="s">
        <v>92</v>
      </c>
      <c r="AA167" s="12" t="s">
        <v>90</v>
      </c>
      <c r="AB167" s="12"/>
      <c r="AC167" s="12"/>
      <c r="AD167" s="12"/>
      <c r="AE167" s="12"/>
      <c r="AF167" s="13" t="s">
        <v>90</v>
      </c>
      <c r="AG167" s="14" t="s">
        <v>937</v>
      </c>
      <c r="AH167" s="13" t="s">
        <v>90</v>
      </c>
      <c r="AI167" s="4">
        <v>45092</v>
      </c>
      <c r="AJ167" s="13" t="s">
        <v>90</v>
      </c>
      <c r="AK167" s="4">
        <f>+Tabla22[[#This Row],[FECHA DE TERMINACIÓN  DEL CONTRATO ]]+120</f>
        <v>45303</v>
      </c>
      <c r="AL167" s="4">
        <f>+Tabla22[[#This Row],[OPORTUNIDAD PARA LIQUIDADAR BILATERALMENTE]]+60</f>
        <v>45363</v>
      </c>
      <c r="AM167" s="4">
        <f>+Tabla22[[#This Row],[OPORTUNIDAD PARA LIQUIDAR UNILATERALMENTE]]+720</f>
        <v>46083</v>
      </c>
      <c r="AN167" s="12" t="s">
        <v>90</v>
      </c>
    </row>
    <row r="168" spans="1:40" ht="29" x14ac:dyDescent="0.35">
      <c r="A168" s="12" t="s">
        <v>81</v>
      </c>
      <c r="B168" s="12" t="s">
        <v>899</v>
      </c>
      <c r="C168" s="5">
        <v>45097</v>
      </c>
      <c r="D168" s="12" t="s">
        <v>939</v>
      </c>
      <c r="E168" s="6">
        <v>830145023</v>
      </c>
      <c r="F168" s="12" t="s">
        <v>938</v>
      </c>
      <c r="G168" s="12" t="s">
        <v>940</v>
      </c>
      <c r="H168" s="12"/>
      <c r="I168" s="22"/>
      <c r="J168" s="12"/>
      <c r="K168" s="12" t="s">
        <v>11</v>
      </c>
      <c r="L168" s="12" t="s">
        <v>9</v>
      </c>
      <c r="M168" s="12" t="s">
        <v>6</v>
      </c>
      <c r="N168" s="18">
        <f ca="1">+IF(Tabla22[[#This Row],[DÍAS PENDIENTES DE EJECUCIÓN]]&lt;=0,1,($Q$1-Tabla22[[#This Row],[FECHA ACTA DE INICIO]])/(Tabla22[[#This Row],[FECHA DE TERMINACIÓN  DEL CONTRATO ]]-Tabla22[[#This Row],[FECHA ACTA DE INICIO]]))</f>
        <v>0.80927835051546393</v>
      </c>
      <c r="O168" s="7">
        <v>13801269</v>
      </c>
      <c r="P168" s="5">
        <v>45097</v>
      </c>
      <c r="Q168" s="12" t="s">
        <v>941</v>
      </c>
      <c r="R168" s="6">
        <f ca="1">+IF(Tabla22[[#This Row],[ESTADO ACTUAL DEL CONTRATO ]]="LIQUIDADO","OK",Tabla22[[#This Row],[FECHA DE TERMINACIÓN  DEL CONTRATO ]]-$Q$1)</f>
        <v>37</v>
      </c>
      <c r="S168" s="5">
        <v>45291</v>
      </c>
      <c r="T168" s="12"/>
      <c r="U168" s="13" t="s">
        <v>90</v>
      </c>
      <c r="V168" s="13" t="s">
        <v>90</v>
      </c>
      <c r="W168" s="13" t="s">
        <v>90</v>
      </c>
      <c r="X168" s="12" t="s">
        <v>360</v>
      </c>
      <c r="Y168" s="12" t="s">
        <v>39</v>
      </c>
      <c r="Z168" s="12" t="s">
        <v>92</v>
      </c>
      <c r="AA168" s="12" t="s">
        <v>108</v>
      </c>
      <c r="AB168" s="12"/>
      <c r="AC168" s="12"/>
      <c r="AD168" s="12"/>
      <c r="AE168" s="12"/>
      <c r="AF168" s="13" t="s">
        <v>90</v>
      </c>
      <c r="AG168" s="14" t="s">
        <v>942</v>
      </c>
      <c r="AH168" s="13" t="s">
        <v>90</v>
      </c>
      <c r="AI168" s="4">
        <v>45071</v>
      </c>
      <c r="AJ168" s="13" t="s">
        <v>90</v>
      </c>
      <c r="AK168" s="4">
        <f>+Tabla22[[#This Row],[FECHA DE TERMINACIÓN  DEL CONTRATO ]]+120</f>
        <v>45411</v>
      </c>
      <c r="AL168" s="4">
        <f>+Tabla22[[#This Row],[OPORTUNIDAD PARA LIQUIDADAR BILATERALMENTE]]+60</f>
        <v>45471</v>
      </c>
      <c r="AM168" s="4">
        <f>+Tabla22[[#This Row],[OPORTUNIDAD PARA LIQUIDAR UNILATERALMENTE]]+720</f>
        <v>46191</v>
      </c>
      <c r="AN168" s="12" t="s">
        <v>90</v>
      </c>
    </row>
    <row r="169" spans="1:40" ht="29" x14ac:dyDescent="0.35">
      <c r="A169" s="12" t="s">
        <v>81</v>
      </c>
      <c r="B169" s="12" t="s">
        <v>900</v>
      </c>
      <c r="C169" s="5">
        <v>45093</v>
      </c>
      <c r="D169" s="12" t="s">
        <v>944</v>
      </c>
      <c r="E169" s="6">
        <v>71614657</v>
      </c>
      <c r="F169" s="12" t="s">
        <v>869</v>
      </c>
      <c r="G169" s="12" t="s">
        <v>943</v>
      </c>
      <c r="H169" s="12"/>
      <c r="I169" s="22"/>
      <c r="J169" s="12"/>
      <c r="K169" s="12" t="s">
        <v>4</v>
      </c>
      <c r="L169" s="12" t="s">
        <v>24</v>
      </c>
      <c r="M169" s="12" t="s">
        <v>6</v>
      </c>
      <c r="N169" s="18">
        <f ca="1">+IF(Tabla22[[#This Row],[DÍAS PENDIENTES DE EJECUCIÓN]]&lt;=0,1,($Q$1-Tabla22[[#This Row],[FECHA ACTA DE INICIO]])/(Tabla22[[#This Row],[FECHA DE TERMINACIÓN  DEL CONTRATO ]]-Tabla22[[#This Row],[FECHA ACTA DE INICIO]]))</f>
        <v>0.81313131313131315</v>
      </c>
      <c r="O169" s="7">
        <v>35423044</v>
      </c>
      <c r="P169" s="5">
        <v>45093</v>
      </c>
      <c r="Q169" s="12" t="s">
        <v>945</v>
      </c>
      <c r="R169" s="6">
        <f ca="1">+IF(Tabla22[[#This Row],[ESTADO ACTUAL DEL CONTRATO ]]="LIQUIDADO","OK",Tabla22[[#This Row],[FECHA DE TERMINACIÓN  DEL CONTRATO ]]-$Q$1)</f>
        <v>37</v>
      </c>
      <c r="S169" s="5">
        <v>45291</v>
      </c>
      <c r="T169" s="12"/>
      <c r="U169" s="13" t="s">
        <v>90</v>
      </c>
      <c r="V169" s="13" t="s">
        <v>90</v>
      </c>
      <c r="W169" s="13" t="s">
        <v>90</v>
      </c>
      <c r="X169" s="12" t="s">
        <v>200</v>
      </c>
      <c r="Y169" s="12" t="s">
        <v>32</v>
      </c>
      <c r="Z169" s="12" t="s">
        <v>954</v>
      </c>
      <c r="AA169" s="12" t="s">
        <v>902</v>
      </c>
      <c r="AB169" s="12"/>
      <c r="AC169" s="12"/>
      <c r="AD169" s="12"/>
      <c r="AE169" s="12"/>
      <c r="AF169" s="13" t="s">
        <v>90</v>
      </c>
      <c r="AG169" s="14" t="s">
        <v>946</v>
      </c>
      <c r="AH169" s="13" t="s">
        <v>90</v>
      </c>
      <c r="AI169" s="4">
        <v>45093</v>
      </c>
      <c r="AJ169" s="13" t="s">
        <v>90</v>
      </c>
      <c r="AK169" s="4">
        <f>+Tabla22[[#This Row],[FECHA DE TERMINACIÓN  DEL CONTRATO ]]+120</f>
        <v>45411</v>
      </c>
      <c r="AL169" s="4">
        <f>+Tabla22[[#This Row],[OPORTUNIDAD PARA LIQUIDADAR BILATERALMENTE]]+60</f>
        <v>45471</v>
      </c>
      <c r="AM169" s="4">
        <f>+Tabla22[[#This Row],[OPORTUNIDAD PARA LIQUIDAR UNILATERALMENTE]]+720</f>
        <v>46191</v>
      </c>
      <c r="AN169" s="12" t="s">
        <v>90</v>
      </c>
    </row>
    <row r="170" spans="1:40" ht="29" x14ac:dyDescent="0.35">
      <c r="A170" s="12" t="s">
        <v>81</v>
      </c>
      <c r="B170" s="12" t="s">
        <v>901</v>
      </c>
      <c r="C170" s="5">
        <v>45097</v>
      </c>
      <c r="D170" s="12" t="s">
        <v>611</v>
      </c>
      <c r="E170" s="6">
        <v>1018406294</v>
      </c>
      <c r="F170" s="12" t="s">
        <v>612</v>
      </c>
      <c r="G170" s="12" t="s">
        <v>947</v>
      </c>
      <c r="H170" s="12"/>
      <c r="I170" s="22"/>
      <c r="J170" s="12"/>
      <c r="K170" s="12" t="s">
        <v>4</v>
      </c>
      <c r="L170" s="12" t="s">
        <v>24</v>
      </c>
      <c r="M170" s="12" t="s">
        <v>16</v>
      </c>
      <c r="N170" s="18">
        <f ca="1">+IF(Tabla22[[#This Row],[DÍAS PENDIENTES DE EJECUCIÓN]]&lt;=0,1,($Q$1-Tabla22[[#This Row],[FECHA ACTA DE INICIO]])/(Tabla22[[#This Row],[FECHA DE TERMINACIÓN  DEL CONTRATO ]]-Tabla22[[#This Row],[FECHA ACTA DE INICIO]]))</f>
        <v>1</v>
      </c>
      <c r="O170" s="7">
        <v>9082832</v>
      </c>
      <c r="P170" s="5">
        <v>45097</v>
      </c>
      <c r="Q170" s="12" t="s">
        <v>948</v>
      </c>
      <c r="R170" s="6">
        <f ca="1">+IF(Tabla22[[#This Row],[ESTADO ACTUAL DEL CONTRATO ]]="LIQUIDADO","OK",Tabla22[[#This Row],[FECHA DE TERMINACIÓN  DEL CONTRATO ]]-$Q$1)</f>
        <v>-107</v>
      </c>
      <c r="S170" s="5">
        <v>45147</v>
      </c>
      <c r="T170" s="12"/>
      <c r="U170" s="13" t="s">
        <v>90</v>
      </c>
      <c r="V170" s="13" t="s">
        <v>90</v>
      </c>
      <c r="W170" s="13" t="s">
        <v>90</v>
      </c>
      <c r="X170" s="12" t="s">
        <v>200</v>
      </c>
      <c r="Y170" s="12" t="s">
        <v>40</v>
      </c>
      <c r="Z170" s="12" t="s">
        <v>92</v>
      </c>
      <c r="AA170" s="12" t="s">
        <v>145</v>
      </c>
      <c r="AB170" s="12"/>
      <c r="AC170" s="12"/>
      <c r="AD170" s="12"/>
      <c r="AE170" s="12"/>
      <c r="AF170" s="13" t="s">
        <v>90</v>
      </c>
      <c r="AG170" s="14" t="s">
        <v>949</v>
      </c>
      <c r="AH170" s="13" t="s">
        <v>90</v>
      </c>
      <c r="AI170" s="4">
        <v>45097</v>
      </c>
      <c r="AJ170" s="13" t="s">
        <v>90</v>
      </c>
      <c r="AK170" s="4">
        <f>+Tabla22[[#This Row],[FECHA DE TERMINACIÓN  DEL CONTRATO ]]+120</f>
        <v>45267</v>
      </c>
      <c r="AL170" s="4">
        <f>+Tabla22[[#This Row],[OPORTUNIDAD PARA LIQUIDADAR BILATERALMENTE]]+60</f>
        <v>45327</v>
      </c>
      <c r="AM170" s="4">
        <f>+Tabla22[[#This Row],[OPORTUNIDAD PARA LIQUIDAR UNILATERALMENTE]]+720</f>
        <v>46047</v>
      </c>
      <c r="AN170" s="12" t="s">
        <v>90</v>
      </c>
    </row>
    <row r="171" spans="1:40" ht="29" x14ac:dyDescent="0.35">
      <c r="A171" s="12" t="s">
        <v>81</v>
      </c>
      <c r="B171" s="12" t="s">
        <v>914</v>
      </c>
      <c r="C171" s="5">
        <v>45105</v>
      </c>
      <c r="D171" s="12" t="s">
        <v>951</v>
      </c>
      <c r="E171" s="6">
        <v>899999004</v>
      </c>
      <c r="F171" s="12" t="s">
        <v>950</v>
      </c>
      <c r="G171" s="12" t="s">
        <v>952</v>
      </c>
      <c r="H171" s="12"/>
      <c r="I171" s="22"/>
      <c r="J171" s="12"/>
      <c r="K171" s="12" t="s">
        <v>4</v>
      </c>
      <c r="L171" s="12" t="s">
        <v>5</v>
      </c>
      <c r="M171" s="12" t="s">
        <v>6</v>
      </c>
      <c r="N171" s="18">
        <f ca="1">+IF(Tabla22[[#This Row],[DÍAS PENDIENTES DE EJECUCIÓN]]&lt;=0,1,($Q$1-Tabla22[[#This Row],[FECHA ACTA DE INICIO]])/(Tabla22[[#This Row],[FECHA DE TERMINACIÓN  DEL CONTRATO ]]-Tabla22[[#This Row],[FECHA ACTA DE INICIO]]))</f>
        <v>1</v>
      </c>
      <c r="O171" s="7">
        <v>615000000</v>
      </c>
      <c r="P171" s="5">
        <v>45105</v>
      </c>
      <c r="Q171" s="12" t="s">
        <v>953</v>
      </c>
      <c r="R171" s="6">
        <f ca="1">+IF(Tabla22[[#This Row],[ESTADO ACTUAL DEL CONTRATO ]]="LIQUIDADO","OK",Tabla22[[#This Row],[FECHA DE TERMINACIÓN  DEL CONTRATO ]]-$Q$1)</f>
        <v>-10</v>
      </c>
      <c r="S171" s="5">
        <v>45244</v>
      </c>
      <c r="T171" s="12"/>
      <c r="U171" s="13" t="s">
        <v>90</v>
      </c>
      <c r="V171" s="13" t="s">
        <v>90</v>
      </c>
      <c r="W171" s="13" t="s">
        <v>90</v>
      </c>
      <c r="X171" s="12" t="s">
        <v>360</v>
      </c>
      <c r="Y171" s="12" t="s">
        <v>34</v>
      </c>
      <c r="Z171" s="12" t="s">
        <v>954</v>
      </c>
      <c r="AA171" s="12" t="s">
        <v>628</v>
      </c>
      <c r="AB171" s="12"/>
      <c r="AC171" s="12"/>
      <c r="AD171" s="12"/>
      <c r="AE171" s="12"/>
      <c r="AF171" s="13" t="s">
        <v>90</v>
      </c>
      <c r="AG171" s="14" t="s">
        <v>955</v>
      </c>
      <c r="AH171" s="13" t="s">
        <v>90</v>
      </c>
      <c r="AI171" s="4">
        <v>45105</v>
      </c>
      <c r="AJ171" s="13" t="s">
        <v>90</v>
      </c>
      <c r="AK171" s="4">
        <f>+Tabla22[[#This Row],[FECHA DE TERMINACIÓN  DEL CONTRATO ]]+120</f>
        <v>45364</v>
      </c>
      <c r="AL171" s="4">
        <f>+Tabla22[[#This Row],[OPORTUNIDAD PARA LIQUIDADAR BILATERALMENTE]]+60</f>
        <v>45424</v>
      </c>
      <c r="AM171" s="4">
        <f>+Tabla22[[#This Row],[OPORTUNIDAD PARA LIQUIDAR UNILATERALMENTE]]+720</f>
        <v>46144</v>
      </c>
      <c r="AN171" s="12" t="s">
        <v>90</v>
      </c>
    </row>
    <row r="172" spans="1:40" ht="29" x14ac:dyDescent="0.35">
      <c r="A172" s="12" t="s">
        <v>81</v>
      </c>
      <c r="B172" s="12" t="s">
        <v>915</v>
      </c>
      <c r="C172" s="5">
        <v>45111</v>
      </c>
      <c r="D172" s="12" t="s">
        <v>902</v>
      </c>
      <c r="E172" s="6">
        <v>10023750</v>
      </c>
      <c r="F172" s="12" t="s">
        <v>903</v>
      </c>
      <c r="G172" s="12" t="s">
        <v>956</v>
      </c>
      <c r="H172" s="12"/>
      <c r="I172" s="22"/>
      <c r="J172" s="12"/>
      <c r="K172" s="12" t="s">
        <v>4</v>
      </c>
      <c r="L172" s="12" t="s">
        <v>24</v>
      </c>
      <c r="M172" s="12" t="s">
        <v>6</v>
      </c>
      <c r="N172" s="18">
        <f ca="1">+IF(Tabla22[[#This Row],[DÍAS PENDIENTES DE EJECUCIÓN]]&lt;=0,1,($Q$1-Tabla22[[#This Row],[FECHA ACTA DE INICIO]])/(Tabla22[[#This Row],[FECHA DE TERMINACIÓN  DEL CONTRATO ]]-Tabla22[[#This Row],[FECHA ACTA DE INICIO]]))</f>
        <v>0.7944444444444444</v>
      </c>
      <c r="O172" s="7">
        <v>44500000</v>
      </c>
      <c r="P172" s="5">
        <v>45111</v>
      </c>
      <c r="Q172" s="12" t="s">
        <v>957</v>
      </c>
      <c r="R172" s="6">
        <f ca="1">+IF(Tabla22[[#This Row],[ESTADO ACTUAL DEL CONTRATO ]]="LIQUIDADO","OK",Tabla22[[#This Row],[FECHA DE TERMINACIÓN  DEL CONTRATO ]]-$Q$1)</f>
        <v>37</v>
      </c>
      <c r="S172" s="5">
        <v>45291</v>
      </c>
      <c r="T172" s="12"/>
      <c r="U172" s="13" t="s">
        <v>90</v>
      </c>
      <c r="V172" s="13" t="s">
        <v>90</v>
      </c>
      <c r="W172" s="13" t="s">
        <v>90</v>
      </c>
      <c r="X172" s="12" t="s">
        <v>360</v>
      </c>
      <c r="Y172" s="12" t="s">
        <v>32</v>
      </c>
      <c r="Z172" s="12" t="s">
        <v>954</v>
      </c>
      <c r="AA172" s="12" t="s">
        <v>90</v>
      </c>
      <c r="AB172" s="12"/>
      <c r="AC172" s="12"/>
      <c r="AD172" s="12"/>
      <c r="AE172" s="12"/>
      <c r="AF172" s="13" t="s">
        <v>90</v>
      </c>
      <c r="AG172" s="14" t="s">
        <v>958</v>
      </c>
      <c r="AH172" s="13" t="s">
        <v>90</v>
      </c>
      <c r="AI172" s="4">
        <v>45111</v>
      </c>
      <c r="AJ172" s="13" t="s">
        <v>90</v>
      </c>
      <c r="AK172" s="4">
        <f>+Tabla22[[#This Row],[FECHA DE TERMINACIÓN  DEL CONTRATO ]]+120</f>
        <v>45411</v>
      </c>
      <c r="AL172" s="4">
        <f>+Tabla22[[#This Row],[OPORTUNIDAD PARA LIQUIDADAR BILATERALMENTE]]+60</f>
        <v>45471</v>
      </c>
      <c r="AM172" s="4">
        <f>+Tabla22[[#This Row],[OPORTUNIDAD PARA LIQUIDAR UNILATERALMENTE]]+720</f>
        <v>46191</v>
      </c>
      <c r="AN172" s="12" t="s">
        <v>90</v>
      </c>
    </row>
    <row r="173" spans="1:40" ht="29" x14ac:dyDescent="0.35">
      <c r="A173" s="12" t="s">
        <v>81</v>
      </c>
      <c r="B173" s="12" t="s">
        <v>916</v>
      </c>
      <c r="C173" s="5">
        <v>45113</v>
      </c>
      <c r="D173" s="12" t="s">
        <v>960</v>
      </c>
      <c r="E173" s="6">
        <v>42786565</v>
      </c>
      <c r="F173" s="12" t="s">
        <v>961</v>
      </c>
      <c r="G173" s="12" t="s">
        <v>959</v>
      </c>
      <c r="H173" s="12"/>
      <c r="I173" s="22"/>
      <c r="J173" s="12"/>
      <c r="K173" s="12" t="s">
        <v>4</v>
      </c>
      <c r="L173" s="12" t="s">
        <v>24</v>
      </c>
      <c r="M173" s="12" t="s">
        <v>6</v>
      </c>
      <c r="N173" s="18">
        <f ca="1">+IF(Tabla22[[#This Row],[DÍAS PENDIENTES DE EJECUCIÓN]]&lt;=0,1,($Q$1-Tabla22[[#This Row],[FECHA ACTA DE INICIO]])/(Tabla22[[#This Row],[FECHA DE TERMINACIÓN  DEL CONTRATO ]]-Tabla22[[#This Row],[FECHA ACTA DE INICIO]]))</f>
        <v>1</v>
      </c>
      <c r="O173" s="7">
        <v>16853454</v>
      </c>
      <c r="P173" s="5">
        <v>45113</v>
      </c>
      <c r="Q173" s="12" t="s">
        <v>962</v>
      </c>
      <c r="R173" s="6">
        <f ca="1">+IF(Tabla22[[#This Row],[ESTADO ACTUAL DEL CONTRATO ]]="LIQUIDADO","OK",Tabla22[[#This Row],[FECHA DE TERMINACIÓN  DEL CONTRATO ]]-$Q$1)</f>
        <v>-24</v>
      </c>
      <c r="S173" s="5">
        <v>45230</v>
      </c>
      <c r="T173" s="12"/>
      <c r="U173" s="13" t="s">
        <v>90</v>
      </c>
      <c r="V173" s="13" t="s">
        <v>90</v>
      </c>
      <c r="W173" s="13" t="s">
        <v>90</v>
      </c>
      <c r="X173" s="12" t="s">
        <v>360</v>
      </c>
      <c r="Y173" s="12" t="s">
        <v>7</v>
      </c>
      <c r="Z173" s="12" t="s">
        <v>954</v>
      </c>
      <c r="AA173" s="12" t="s">
        <v>725</v>
      </c>
      <c r="AB173" s="12"/>
      <c r="AC173" s="12"/>
      <c r="AD173" s="12"/>
      <c r="AE173" s="12"/>
      <c r="AF173" s="13" t="s">
        <v>90</v>
      </c>
      <c r="AG173" s="14" t="s">
        <v>963</v>
      </c>
      <c r="AH173" s="13" t="s">
        <v>90</v>
      </c>
      <c r="AI173" s="4">
        <v>45113</v>
      </c>
      <c r="AJ173" s="13" t="s">
        <v>90</v>
      </c>
      <c r="AK173" s="4">
        <f>+Tabla22[[#This Row],[FECHA DE TERMINACIÓN  DEL CONTRATO ]]+120</f>
        <v>45350</v>
      </c>
      <c r="AL173" s="4">
        <f>+Tabla22[[#This Row],[OPORTUNIDAD PARA LIQUIDADAR BILATERALMENTE]]+60</f>
        <v>45410</v>
      </c>
      <c r="AM173" s="4">
        <f>+Tabla22[[#This Row],[OPORTUNIDAD PARA LIQUIDAR UNILATERALMENTE]]+720</f>
        <v>46130</v>
      </c>
      <c r="AN173" s="12" t="s">
        <v>90</v>
      </c>
    </row>
    <row r="174" spans="1:40" ht="29" x14ac:dyDescent="0.35">
      <c r="A174" s="12" t="s">
        <v>81</v>
      </c>
      <c r="B174" s="12" t="s">
        <v>917</v>
      </c>
      <c r="C174" s="5">
        <v>45112</v>
      </c>
      <c r="D174" s="12" t="s">
        <v>578</v>
      </c>
      <c r="E174" s="6">
        <v>900353589</v>
      </c>
      <c r="F174" s="12" t="s">
        <v>993</v>
      </c>
      <c r="G174" s="12" t="s">
        <v>964</v>
      </c>
      <c r="H174" s="12"/>
      <c r="I174" s="22"/>
      <c r="J174" s="12"/>
      <c r="K174" s="12" t="s">
        <v>14</v>
      </c>
      <c r="L174" s="12" t="s">
        <v>15</v>
      </c>
      <c r="M174" s="12" t="s">
        <v>6</v>
      </c>
      <c r="N174" s="18">
        <f ca="1">+IF(Tabla22[[#This Row],[DÍAS PENDIENTES DE EJECUCIÓN]]&lt;=0,1,($Q$1-Tabla22[[#This Row],[FECHA ACTA DE INICIO]])/(Tabla22[[#This Row],[FECHA DE TERMINACIÓN  DEL CONTRATO ]]-Tabla22[[#This Row],[FECHA ACTA DE INICIO]]))</f>
        <v>0.79289940828402372</v>
      </c>
      <c r="O174" s="7">
        <v>271017926</v>
      </c>
      <c r="P174" s="5">
        <v>45120</v>
      </c>
      <c r="Q174" s="12" t="s">
        <v>994</v>
      </c>
      <c r="R174" s="6">
        <f ca="1">+IF(Tabla22[[#This Row],[ESTADO ACTUAL DEL CONTRATO ]]="LIQUIDADO","OK",Tabla22[[#This Row],[FECHA DE TERMINACIÓN  DEL CONTRATO ]]-$Q$1)</f>
        <v>35</v>
      </c>
      <c r="S174" s="5">
        <v>45289</v>
      </c>
      <c r="T174" s="12"/>
      <c r="U174" s="13" t="s">
        <v>90</v>
      </c>
      <c r="V174" s="13" t="s">
        <v>90</v>
      </c>
      <c r="W174" s="13" t="s">
        <v>90</v>
      </c>
      <c r="X174" s="12" t="s">
        <v>726</v>
      </c>
      <c r="Y174" s="12" t="s">
        <v>7</v>
      </c>
      <c r="Z174" s="12" t="s">
        <v>954</v>
      </c>
      <c r="AA174" s="12" t="s">
        <v>725</v>
      </c>
      <c r="AB174" s="12"/>
      <c r="AC174" s="12"/>
      <c r="AD174" s="12"/>
      <c r="AE174" s="12"/>
      <c r="AF174" s="13" t="s">
        <v>90</v>
      </c>
      <c r="AG174" s="14" t="s">
        <v>965</v>
      </c>
      <c r="AH174" s="13" t="s">
        <v>90</v>
      </c>
      <c r="AI174" s="4">
        <v>45070</v>
      </c>
      <c r="AJ174" s="13" t="s">
        <v>90</v>
      </c>
      <c r="AK174" s="4">
        <f>+Tabla22[[#This Row],[FECHA DE TERMINACIÓN  DEL CONTRATO ]]+120</f>
        <v>45409</v>
      </c>
      <c r="AL174" s="4">
        <f>+Tabla22[[#This Row],[OPORTUNIDAD PARA LIQUIDADAR BILATERALMENTE]]+60</f>
        <v>45469</v>
      </c>
      <c r="AM174" s="4">
        <f>+Tabla22[[#This Row],[OPORTUNIDAD PARA LIQUIDAR UNILATERALMENTE]]+720</f>
        <v>46189</v>
      </c>
      <c r="AN174" s="12" t="s">
        <v>90</v>
      </c>
    </row>
    <row r="175" spans="1:40" ht="29" x14ac:dyDescent="0.35">
      <c r="A175" s="12" t="s">
        <v>81</v>
      </c>
      <c r="B175" s="12" t="s">
        <v>918</v>
      </c>
      <c r="C175" s="5">
        <v>45115</v>
      </c>
      <c r="D175" s="12" t="s">
        <v>966</v>
      </c>
      <c r="E175" s="6">
        <v>1000540088</v>
      </c>
      <c r="F175" s="12" t="s">
        <v>967</v>
      </c>
      <c r="G175" s="12" t="s">
        <v>968</v>
      </c>
      <c r="H175" s="12"/>
      <c r="I175" s="22"/>
      <c r="J175" s="12"/>
      <c r="K175" s="12" t="s">
        <v>4</v>
      </c>
      <c r="L175" s="12" t="s">
        <v>24</v>
      </c>
      <c r="M175" s="12" t="s">
        <v>6</v>
      </c>
      <c r="N175" s="18">
        <f ca="1">+IF(Tabla22[[#This Row],[DÍAS PENDIENTES DE EJECUCIÓN]]&lt;=0,1,($Q$1-Tabla22[[#This Row],[FECHA ACTA DE INICIO]])/(Tabla22[[#This Row],[FECHA DE TERMINACIÓN  DEL CONTRATO ]]-Tabla22[[#This Row],[FECHA ACTA DE INICIO]]))</f>
        <v>0.78977272727272729</v>
      </c>
      <c r="O175" s="7">
        <v>25352219</v>
      </c>
      <c r="P175" s="5">
        <v>45115</v>
      </c>
      <c r="Q175" s="12" t="s">
        <v>969</v>
      </c>
      <c r="R175" s="6">
        <f ca="1">+IF(Tabla22[[#This Row],[ESTADO ACTUAL DEL CONTRATO ]]="LIQUIDADO","OK",Tabla22[[#This Row],[FECHA DE TERMINACIÓN  DEL CONTRATO ]]-$Q$1)</f>
        <v>37</v>
      </c>
      <c r="S175" s="5">
        <v>45291</v>
      </c>
      <c r="T175" s="12"/>
      <c r="U175" s="13" t="s">
        <v>90</v>
      </c>
      <c r="V175" s="13" t="s">
        <v>90</v>
      </c>
      <c r="W175" s="13" t="s">
        <v>90</v>
      </c>
      <c r="X175" s="12" t="s">
        <v>360</v>
      </c>
      <c r="Y175" s="12" t="s">
        <v>41</v>
      </c>
      <c r="Z175" s="12" t="s">
        <v>954</v>
      </c>
      <c r="AA175" s="12" t="s">
        <v>90</v>
      </c>
      <c r="AB175" s="12"/>
      <c r="AC175" s="12"/>
      <c r="AD175" s="12"/>
      <c r="AE175" s="12"/>
      <c r="AF175" s="13" t="s">
        <v>90</v>
      </c>
      <c r="AG175" s="14" t="s">
        <v>970</v>
      </c>
      <c r="AH175" s="13" t="s">
        <v>90</v>
      </c>
      <c r="AI175" s="4">
        <v>45115</v>
      </c>
      <c r="AJ175" s="13" t="s">
        <v>90</v>
      </c>
      <c r="AK175" s="4">
        <f>+Tabla22[[#This Row],[FECHA DE TERMINACIÓN  DEL CONTRATO ]]+120</f>
        <v>45411</v>
      </c>
      <c r="AL175" s="4">
        <f>+Tabla22[[#This Row],[OPORTUNIDAD PARA LIQUIDADAR BILATERALMENTE]]+60</f>
        <v>45471</v>
      </c>
      <c r="AM175" s="4">
        <f>+Tabla22[[#This Row],[OPORTUNIDAD PARA LIQUIDAR UNILATERALMENTE]]+720</f>
        <v>46191</v>
      </c>
      <c r="AN175" s="12" t="s">
        <v>90</v>
      </c>
    </row>
    <row r="176" spans="1:40" ht="29" x14ac:dyDescent="0.35">
      <c r="A176" s="12" t="s">
        <v>81</v>
      </c>
      <c r="B176" s="12" t="s">
        <v>919</v>
      </c>
      <c r="C176" s="5">
        <v>45117</v>
      </c>
      <c r="D176" s="12" t="s">
        <v>971</v>
      </c>
      <c r="E176" s="6">
        <v>1017150450</v>
      </c>
      <c r="F176" s="12" t="s">
        <v>972</v>
      </c>
      <c r="G176" s="12" t="s">
        <v>973</v>
      </c>
      <c r="H176" s="12"/>
      <c r="I176" s="22"/>
      <c r="J176" s="12"/>
      <c r="K176" s="12" t="s">
        <v>4</v>
      </c>
      <c r="L176" s="12" t="s">
        <v>24</v>
      </c>
      <c r="M176" s="12" t="s">
        <v>6</v>
      </c>
      <c r="N176" s="18">
        <f ca="1">+IF(Tabla22[[#This Row],[DÍAS PENDIENTES DE EJECUCIÓN]]&lt;=0,1,($Q$1-Tabla22[[#This Row],[FECHA ACTA DE INICIO]])/(Tabla22[[#This Row],[FECHA DE TERMINACIÓN  DEL CONTRATO ]]-Tabla22[[#This Row],[FECHA ACTA DE INICIO]]))</f>
        <v>0.78735632183908044</v>
      </c>
      <c r="O176" s="7">
        <v>36930774</v>
      </c>
      <c r="P176" s="5">
        <v>45117</v>
      </c>
      <c r="Q176" s="12" t="s">
        <v>496</v>
      </c>
      <c r="R176" s="6">
        <f ca="1">+IF(Tabla22[[#This Row],[ESTADO ACTUAL DEL CONTRATO ]]="LIQUIDADO","OK",Tabla22[[#This Row],[FECHA DE TERMINACIÓN  DEL CONTRATO ]]-$Q$1)</f>
        <v>37</v>
      </c>
      <c r="S176" s="5">
        <v>45291</v>
      </c>
      <c r="T176" s="12"/>
      <c r="U176" s="13" t="s">
        <v>90</v>
      </c>
      <c r="V176" s="13" t="s">
        <v>90</v>
      </c>
      <c r="W176" s="13" t="s">
        <v>90</v>
      </c>
      <c r="X176" s="12" t="s">
        <v>200</v>
      </c>
      <c r="Y176" s="12" t="s">
        <v>39</v>
      </c>
      <c r="Z176" s="12" t="s">
        <v>92</v>
      </c>
      <c r="AA176" s="12" t="s">
        <v>90</v>
      </c>
      <c r="AB176" s="12"/>
      <c r="AC176" s="12"/>
      <c r="AD176" s="12"/>
      <c r="AE176" s="12"/>
      <c r="AF176" s="13" t="s">
        <v>90</v>
      </c>
      <c r="AG176" s="14" t="s">
        <v>974</v>
      </c>
      <c r="AH176" s="13" t="s">
        <v>90</v>
      </c>
      <c r="AI176" s="4">
        <v>45117</v>
      </c>
      <c r="AJ176" s="13" t="s">
        <v>90</v>
      </c>
      <c r="AK176" s="4">
        <f>+Tabla22[[#This Row],[FECHA DE TERMINACIÓN  DEL CONTRATO ]]+120</f>
        <v>45411</v>
      </c>
      <c r="AL176" s="4">
        <f>+Tabla22[[#This Row],[OPORTUNIDAD PARA LIQUIDADAR BILATERALMENTE]]+60</f>
        <v>45471</v>
      </c>
      <c r="AM176" s="4">
        <f>+Tabla22[[#This Row],[OPORTUNIDAD PARA LIQUIDAR UNILATERALMENTE]]+720</f>
        <v>46191</v>
      </c>
      <c r="AN176" s="12" t="s">
        <v>90</v>
      </c>
    </row>
    <row r="177" spans="1:40" ht="29" x14ac:dyDescent="0.35">
      <c r="A177" s="12" t="s">
        <v>81</v>
      </c>
      <c r="B177" s="12" t="s">
        <v>920</v>
      </c>
      <c r="C177" s="5">
        <v>45120</v>
      </c>
      <c r="D177" s="12" t="s">
        <v>976</v>
      </c>
      <c r="E177" s="6" t="s">
        <v>256</v>
      </c>
      <c r="F177" s="12" t="s">
        <v>975</v>
      </c>
      <c r="G177" s="12" t="s">
        <v>977</v>
      </c>
      <c r="H177" s="12"/>
      <c r="I177" s="22"/>
      <c r="J177" s="12"/>
      <c r="K177" s="12" t="s">
        <v>4</v>
      </c>
      <c r="L177" s="12" t="s">
        <v>9</v>
      </c>
      <c r="M177" s="12" t="s">
        <v>16</v>
      </c>
      <c r="N177" s="18">
        <f ca="1">+IF(Tabla22[[#This Row],[DÍAS PENDIENTES DE EJECUCIÓN]]&lt;=0,1,($Q$1-Tabla22[[#This Row],[FECHA ACTA DE INICIO]])/(Tabla22[[#This Row],[FECHA DE TERMINACIÓN  DEL CONTRATO ]]-Tabla22[[#This Row],[FECHA ACTA DE INICIO]]))</f>
        <v>1</v>
      </c>
      <c r="O177" s="7">
        <v>297500</v>
      </c>
      <c r="P177" s="5">
        <v>45121</v>
      </c>
      <c r="Q177" s="12" t="s">
        <v>887</v>
      </c>
      <c r="R177" s="6">
        <f ca="1">+IF(Tabla22[[#This Row],[ESTADO ACTUAL DEL CONTRATO ]]="LIQUIDADO","OK",Tabla22[[#This Row],[FECHA DE TERMINACIÓN  DEL CONTRATO ]]-$Q$1)</f>
        <v>-116</v>
      </c>
      <c r="S177" s="5">
        <v>45138</v>
      </c>
      <c r="T177" s="12"/>
      <c r="U177" s="13" t="s">
        <v>90</v>
      </c>
      <c r="V177" s="13" t="s">
        <v>90</v>
      </c>
      <c r="W177" s="13" t="s">
        <v>90</v>
      </c>
      <c r="X177" s="12" t="s">
        <v>200</v>
      </c>
      <c r="Y177" s="12" t="s">
        <v>39</v>
      </c>
      <c r="Z177" s="12" t="s">
        <v>92</v>
      </c>
      <c r="AA177" s="12" t="s">
        <v>108</v>
      </c>
      <c r="AB177" s="12"/>
      <c r="AC177" s="12"/>
      <c r="AD177" s="12"/>
      <c r="AE177" s="12"/>
      <c r="AF177" s="13" t="s">
        <v>90</v>
      </c>
      <c r="AG177" s="14" t="s">
        <v>978</v>
      </c>
      <c r="AH177" s="13" t="s">
        <v>90</v>
      </c>
      <c r="AI177" s="4">
        <v>45120</v>
      </c>
      <c r="AJ177" s="13" t="s">
        <v>90</v>
      </c>
      <c r="AK177" s="4">
        <f>+Tabla22[[#This Row],[FECHA DE TERMINACIÓN  DEL CONTRATO ]]+120</f>
        <v>45258</v>
      </c>
      <c r="AL177" s="4">
        <f>+Tabla22[[#This Row],[OPORTUNIDAD PARA LIQUIDADAR BILATERALMENTE]]+60</f>
        <v>45318</v>
      </c>
      <c r="AM177" s="4">
        <f>+Tabla22[[#This Row],[OPORTUNIDAD PARA LIQUIDAR UNILATERALMENTE]]+720</f>
        <v>46038</v>
      </c>
      <c r="AN177" s="12" t="s">
        <v>90</v>
      </c>
    </row>
    <row r="178" spans="1:40" ht="29" x14ac:dyDescent="0.35">
      <c r="A178" s="12" t="s">
        <v>81</v>
      </c>
      <c r="B178" s="12" t="s">
        <v>982</v>
      </c>
      <c r="C178" s="5">
        <v>45126</v>
      </c>
      <c r="D178" s="12" t="s">
        <v>252</v>
      </c>
      <c r="E178" s="6" t="s">
        <v>494</v>
      </c>
      <c r="F178" s="12" t="s">
        <v>983</v>
      </c>
      <c r="G178" s="12" t="s">
        <v>984</v>
      </c>
      <c r="H178" s="12"/>
      <c r="I178" s="22"/>
      <c r="J178" s="12"/>
      <c r="K178" s="12" t="s">
        <v>4</v>
      </c>
      <c r="L178" s="12" t="s">
        <v>9</v>
      </c>
      <c r="M178" s="12" t="s">
        <v>6</v>
      </c>
      <c r="N178" s="18">
        <f ca="1">+IF(Tabla22[[#This Row],[DÍAS PENDIENTES DE EJECUCIÓN]]&lt;=0,1,($Q$1-Tabla22[[#This Row],[FECHA ACTA DE INICIO]])/(Tabla22[[#This Row],[FECHA DE TERMINACIÓN  DEL CONTRATO ]]-Tabla22[[#This Row],[FECHA ACTA DE INICIO]]))</f>
        <v>0.77575757575757576</v>
      </c>
      <c r="O178" s="7">
        <v>120008958</v>
      </c>
      <c r="P178" s="5">
        <v>45126</v>
      </c>
      <c r="Q178" s="12" t="s">
        <v>985</v>
      </c>
      <c r="R178" s="6">
        <f ca="1">+IF(Tabla22[[#This Row],[ESTADO ACTUAL DEL CONTRATO ]]="LIQUIDADO","OK",Tabla22[[#This Row],[FECHA DE TERMINACIÓN  DEL CONTRATO ]]-$Q$1)</f>
        <v>37</v>
      </c>
      <c r="S178" s="5">
        <v>45291</v>
      </c>
      <c r="T178" s="12"/>
      <c r="U178" s="13" t="s">
        <v>90</v>
      </c>
      <c r="V178" s="13" t="s">
        <v>90</v>
      </c>
      <c r="W178" s="13" t="s">
        <v>90</v>
      </c>
      <c r="X178" s="12" t="s">
        <v>360</v>
      </c>
      <c r="Y178" s="12" t="s">
        <v>37</v>
      </c>
      <c r="Z178" s="12" t="s">
        <v>92</v>
      </c>
      <c r="AA178" s="12" t="s">
        <v>90</v>
      </c>
      <c r="AB178" s="12"/>
      <c r="AC178" s="12"/>
      <c r="AD178" s="12"/>
      <c r="AE178" s="12"/>
      <c r="AF178" s="13" t="s">
        <v>90</v>
      </c>
      <c r="AG178" s="14" t="s">
        <v>986</v>
      </c>
      <c r="AH178" s="13" t="s">
        <v>90</v>
      </c>
      <c r="AI178" s="4">
        <v>45126</v>
      </c>
      <c r="AJ178" s="13" t="s">
        <v>90</v>
      </c>
      <c r="AK178" s="4">
        <f>+Tabla22[[#This Row],[FECHA DE TERMINACIÓN  DEL CONTRATO ]]+120</f>
        <v>45411</v>
      </c>
      <c r="AL178" s="4">
        <f>+Tabla22[[#This Row],[OPORTUNIDAD PARA LIQUIDADAR BILATERALMENTE]]+60</f>
        <v>45471</v>
      </c>
      <c r="AM178" s="4">
        <f>+Tabla22[[#This Row],[OPORTUNIDAD PARA LIQUIDAR UNILATERALMENTE]]+720</f>
        <v>46191</v>
      </c>
      <c r="AN178" s="12" t="s">
        <v>90</v>
      </c>
    </row>
    <row r="179" spans="1:40" ht="29" x14ac:dyDescent="0.35">
      <c r="A179" s="12" t="s">
        <v>81</v>
      </c>
      <c r="B179" s="12" t="s">
        <v>987</v>
      </c>
      <c r="C179" s="5">
        <v>45131</v>
      </c>
      <c r="D179" s="12" t="s">
        <v>988</v>
      </c>
      <c r="E179" s="6">
        <v>22234363</v>
      </c>
      <c r="F179" s="12" t="s">
        <v>989</v>
      </c>
      <c r="G179" s="12" t="s">
        <v>990</v>
      </c>
      <c r="H179" s="12"/>
      <c r="I179" s="22"/>
      <c r="J179" s="12"/>
      <c r="K179" s="12" t="s">
        <v>14</v>
      </c>
      <c r="L179" s="12" t="s">
        <v>15</v>
      </c>
      <c r="M179" s="12" t="s">
        <v>6</v>
      </c>
      <c r="N179" s="18">
        <f ca="1">+IF(Tabla22[[#This Row],[DÍAS PENDIENTES DE EJECUCIÓN]]&lt;=0,1,($Q$1-Tabla22[[#This Row],[FECHA ACTA DE INICIO]])/(Tabla22[[#This Row],[FECHA DE TERMINACIÓN  DEL CONTRATO ]]-Tabla22[[#This Row],[FECHA ACTA DE INICIO]]))</f>
        <v>0.76729559748427678</v>
      </c>
      <c r="O179" s="7">
        <v>40434921</v>
      </c>
      <c r="P179" s="5">
        <v>45132</v>
      </c>
      <c r="Q179" s="12" t="s">
        <v>991</v>
      </c>
      <c r="R179" s="6">
        <f ca="1">+IF(Tabla22[[#This Row],[ESTADO ACTUAL DEL CONTRATO ]]="LIQUIDADO","OK",Tabla22[[#This Row],[FECHA DE TERMINACIÓN  DEL CONTRATO ]]-$Q$1)</f>
        <v>37</v>
      </c>
      <c r="S179" s="5">
        <v>45291</v>
      </c>
      <c r="T179" s="12"/>
      <c r="U179" s="13" t="s">
        <v>90</v>
      </c>
      <c r="V179" s="13" t="s">
        <v>90</v>
      </c>
      <c r="W179" s="13" t="s">
        <v>90</v>
      </c>
      <c r="X179" s="12" t="s">
        <v>360</v>
      </c>
      <c r="Y179" s="12" t="s">
        <v>39</v>
      </c>
      <c r="Z179" s="12" t="s">
        <v>92</v>
      </c>
      <c r="AA179" s="12" t="s">
        <v>108</v>
      </c>
      <c r="AB179" s="12"/>
      <c r="AC179" s="12"/>
      <c r="AD179" s="12"/>
      <c r="AE179" s="12"/>
      <c r="AF179" s="13" t="s">
        <v>90</v>
      </c>
      <c r="AG179" s="14" t="s">
        <v>992</v>
      </c>
      <c r="AH179" s="13" t="s">
        <v>90</v>
      </c>
      <c r="AI179" s="4">
        <v>45111</v>
      </c>
      <c r="AJ179" s="13" t="s">
        <v>90</v>
      </c>
      <c r="AK179" s="4">
        <f>+Tabla22[[#This Row],[FECHA DE TERMINACIÓN  DEL CONTRATO ]]+120</f>
        <v>45411</v>
      </c>
      <c r="AL179" s="4">
        <f>+Tabla22[[#This Row],[OPORTUNIDAD PARA LIQUIDADAR BILATERALMENTE]]+60</f>
        <v>45471</v>
      </c>
      <c r="AM179" s="4">
        <f>+Tabla22[[#This Row],[OPORTUNIDAD PARA LIQUIDAR UNILATERALMENTE]]+720</f>
        <v>46191</v>
      </c>
      <c r="AN179" s="12" t="s">
        <v>90</v>
      </c>
    </row>
    <row r="180" spans="1:40" ht="29" x14ac:dyDescent="0.35">
      <c r="A180" s="12" t="s">
        <v>81</v>
      </c>
      <c r="B180" s="12" t="s">
        <v>1000</v>
      </c>
      <c r="C180" s="5">
        <v>45100</v>
      </c>
      <c r="D180" s="12" t="s">
        <v>1001</v>
      </c>
      <c r="E180" s="6" t="s">
        <v>1002</v>
      </c>
      <c r="F180" s="12" t="s">
        <v>1003</v>
      </c>
      <c r="G180" s="12" t="s">
        <v>1004</v>
      </c>
      <c r="H180" s="12"/>
      <c r="I180" s="22"/>
      <c r="J180" s="12"/>
      <c r="K180" s="12" t="s">
        <v>4</v>
      </c>
      <c r="L180" s="12" t="s">
        <v>1005</v>
      </c>
      <c r="M180" s="12" t="s">
        <v>16</v>
      </c>
      <c r="N180" s="18">
        <f ca="1">+IF(Tabla22[[#This Row],[DÍAS PENDIENTES DE EJECUCIÓN]]&lt;=0,1,($Q$1-Tabla22[[#This Row],[FECHA ACTA DE INICIO]])/(Tabla22[[#This Row],[FECHA DE TERMINACIÓN  DEL CONTRATO ]]-Tabla22[[#This Row],[FECHA ACTA DE INICIO]]))</f>
        <v>1</v>
      </c>
      <c r="O180" s="7">
        <v>797800</v>
      </c>
      <c r="P180" s="5">
        <v>45135</v>
      </c>
      <c r="Q180" s="12" t="s">
        <v>1006</v>
      </c>
      <c r="R180" s="6">
        <f ca="1">+IF(Tabla22[[#This Row],[ESTADO ACTUAL DEL CONTRATO ]]="LIQUIDADO","OK",Tabla22[[#This Row],[FECHA DE TERMINACIÓN  DEL CONTRATO ]]-$Q$1)</f>
        <v>-104</v>
      </c>
      <c r="S180" s="5">
        <v>45150</v>
      </c>
      <c r="T180" s="12"/>
      <c r="U180" s="13" t="s">
        <v>90</v>
      </c>
      <c r="V180" s="13" t="s">
        <v>90</v>
      </c>
      <c r="W180" s="13" t="s">
        <v>90</v>
      </c>
      <c r="X180" s="12" t="s">
        <v>200</v>
      </c>
      <c r="Y180" s="12" t="s">
        <v>39</v>
      </c>
      <c r="Z180" s="12" t="s">
        <v>92</v>
      </c>
      <c r="AA180" s="12" t="s">
        <v>108</v>
      </c>
      <c r="AB180" s="12"/>
      <c r="AC180" s="12"/>
      <c r="AD180" s="12"/>
      <c r="AE180" s="12"/>
      <c r="AF180" s="13" t="s">
        <v>90</v>
      </c>
      <c r="AG180" s="14" t="s">
        <v>1007</v>
      </c>
      <c r="AH180" s="13" t="s">
        <v>90</v>
      </c>
      <c r="AI180" s="4">
        <v>45100</v>
      </c>
      <c r="AJ180" s="13" t="s">
        <v>90</v>
      </c>
      <c r="AK180" s="4">
        <f>+Tabla22[[#This Row],[FECHA DE TERMINACIÓN  DEL CONTRATO ]]+120</f>
        <v>45270</v>
      </c>
      <c r="AL180" s="4">
        <f>+Tabla22[[#This Row],[OPORTUNIDAD PARA LIQUIDADAR BILATERALMENTE]]+60</f>
        <v>45330</v>
      </c>
      <c r="AM180" s="4">
        <f>+Tabla22[[#This Row],[OPORTUNIDAD PARA LIQUIDAR UNILATERALMENTE]]+720</f>
        <v>46050</v>
      </c>
      <c r="AN180" s="12" t="s">
        <v>90</v>
      </c>
    </row>
    <row r="181" spans="1:40" ht="29" x14ac:dyDescent="0.35">
      <c r="A181" s="12" t="s">
        <v>81</v>
      </c>
      <c r="B181" s="12" t="s">
        <v>996</v>
      </c>
      <c r="C181" s="5">
        <v>45139</v>
      </c>
      <c r="D181" s="12" t="s">
        <v>995</v>
      </c>
      <c r="E181" s="6">
        <v>43274584</v>
      </c>
      <c r="F181" s="12" t="s">
        <v>544</v>
      </c>
      <c r="G181" s="12" t="s">
        <v>997</v>
      </c>
      <c r="H181" s="12"/>
      <c r="I181" s="22"/>
      <c r="J181" s="12"/>
      <c r="K181" s="12" t="s">
        <v>4</v>
      </c>
      <c r="L181" s="12" t="s">
        <v>24</v>
      </c>
      <c r="M181" s="12" t="s">
        <v>31</v>
      </c>
      <c r="N181" s="18">
        <f ca="1">+IF(Tabla22[[#This Row],[DÍAS PENDIENTES DE EJECUCIÓN]]&lt;=0,1,($Q$1-Tabla22[[#This Row],[FECHA ACTA DE INICIO]])/(Tabla22[[#This Row],[FECHA DE TERMINACIÓN  DEL CONTRATO ]]-Tabla22[[#This Row],[FECHA ACTA DE INICIO]]))</f>
        <v>0.75657894736842102</v>
      </c>
      <c r="O181" s="7">
        <v>27248495</v>
      </c>
      <c r="P181" s="5">
        <v>45139</v>
      </c>
      <c r="Q181" s="12" t="s">
        <v>998</v>
      </c>
      <c r="R181" s="6">
        <f ca="1">+IF(Tabla22[[#This Row],[ESTADO ACTUAL DEL CONTRATO ]]="LIQUIDADO","OK",Tabla22[[#This Row],[FECHA DE TERMINACIÓN  DEL CONTRATO ]]-$Q$1)</f>
        <v>37</v>
      </c>
      <c r="S181" s="5">
        <v>45291</v>
      </c>
      <c r="T181" s="12"/>
      <c r="U181" s="13" t="s">
        <v>90</v>
      </c>
      <c r="V181" s="13" t="s">
        <v>90</v>
      </c>
      <c r="W181" s="13" t="s">
        <v>90</v>
      </c>
      <c r="X181" s="12" t="s">
        <v>200</v>
      </c>
      <c r="Y181" s="12" t="s">
        <v>21</v>
      </c>
      <c r="Z181" s="12" t="s">
        <v>92</v>
      </c>
      <c r="AA181" s="12" t="s">
        <v>90</v>
      </c>
      <c r="AB181" s="12"/>
      <c r="AC181" s="12"/>
      <c r="AD181" s="12"/>
      <c r="AE181" s="12"/>
      <c r="AF181" s="13" t="s">
        <v>90</v>
      </c>
      <c r="AG181" s="14" t="s">
        <v>999</v>
      </c>
      <c r="AH181" s="13" t="s">
        <v>90</v>
      </c>
      <c r="AI181" s="4">
        <v>45139</v>
      </c>
      <c r="AJ181" s="13" t="s">
        <v>90</v>
      </c>
      <c r="AK181" s="4">
        <f>+Tabla22[[#This Row],[FECHA DE TERMINACIÓN  DEL CONTRATO ]]+120</f>
        <v>45411</v>
      </c>
      <c r="AL181" s="4">
        <f>+Tabla22[[#This Row],[OPORTUNIDAD PARA LIQUIDADAR BILATERALMENTE]]+60</f>
        <v>45471</v>
      </c>
      <c r="AM181" s="4">
        <f>+Tabla22[[#This Row],[OPORTUNIDAD PARA LIQUIDAR UNILATERALMENTE]]+720</f>
        <v>46191</v>
      </c>
      <c r="AN181" s="12" t="s">
        <v>90</v>
      </c>
    </row>
    <row r="182" spans="1:40" ht="29" x14ac:dyDescent="0.35">
      <c r="A182" s="12" t="s">
        <v>81</v>
      </c>
      <c r="B182" s="12" t="s">
        <v>1008</v>
      </c>
      <c r="C182" s="5">
        <v>45146</v>
      </c>
      <c r="D182" s="12" t="s">
        <v>1101</v>
      </c>
      <c r="E182" s="6">
        <v>71734109</v>
      </c>
      <c r="F182" s="12" t="s">
        <v>1035</v>
      </c>
      <c r="G182" s="12" t="s">
        <v>1036</v>
      </c>
      <c r="H182" s="12"/>
      <c r="I182" s="22"/>
      <c r="J182" s="12"/>
      <c r="K182" s="12" t="s">
        <v>4</v>
      </c>
      <c r="L182" s="12" t="s">
        <v>24</v>
      </c>
      <c r="M182" s="12" t="s">
        <v>6</v>
      </c>
      <c r="N182" s="18">
        <f ca="1">+IF(Tabla22[[#This Row],[DÍAS PENDIENTES DE EJECUCIÓN]]&lt;=0,1,($Q$1-Tabla22[[#This Row],[FECHA ACTA DE INICIO]])/(Tabla22[[#This Row],[FECHA DE TERMINACIÓN  DEL CONTRATO ]]-Tabla22[[#This Row],[FECHA ACTA DE INICIO]]))</f>
        <v>0.7448275862068966</v>
      </c>
      <c r="O182" s="7">
        <v>29073562</v>
      </c>
      <c r="P182" s="5">
        <v>45146</v>
      </c>
      <c r="Q182" s="12" t="s">
        <v>1037</v>
      </c>
      <c r="R182" s="6">
        <f ca="1">+IF(Tabla22[[#This Row],[ESTADO ACTUAL DEL CONTRATO ]]="LIQUIDADO","OK",Tabla22[[#This Row],[FECHA DE TERMINACIÓN  DEL CONTRATO ]]-$Q$1)</f>
        <v>37</v>
      </c>
      <c r="S182" s="5">
        <v>45291</v>
      </c>
      <c r="T182" s="12"/>
      <c r="U182" s="13" t="s">
        <v>90</v>
      </c>
      <c r="V182" s="13" t="s">
        <v>90</v>
      </c>
      <c r="W182" s="13" t="s">
        <v>90</v>
      </c>
      <c r="X182" s="12" t="s">
        <v>726</v>
      </c>
      <c r="Y182" s="12" t="s">
        <v>34</v>
      </c>
      <c r="Z182" s="12" t="s">
        <v>92</v>
      </c>
      <c r="AA182" s="12" t="s">
        <v>90</v>
      </c>
      <c r="AB182" s="12"/>
      <c r="AC182" s="12"/>
      <c r="AD182" s="12"/>
      <c r="AE182" s="12"/>
      <c r="AF182" s="13" t="s">
        <v>90</v>
      </c>
      <c r="AG182" s="14" t="s">
        <v>1038</v>
      </c>
      <c r="AH182" s="13" t="s">
        <v>90</v>
      </c>
      <c r="AI182" s="4">
        <v>45146</v>
      </c>
      <c r="AJ182" s="13" t="s">
        <v>90</v>
      </c>
      <c r="AK182" s="4">
        <f>+Tabla22[[#This Row],[FECHA DE TERMINACIÓN  DEL CONTRATO ]]+120</f>
        <v>45411</v>
      </c>
      <c r="AL182" s="4">
        <f>+Tabla22[[#This Row],[OPORTUNIDAD PARA LIQUIDADAR BILATERALMENTE]]+60</f>
        <v>45471</v>
      </c>
      <c r="AM182" s="4">
        <f>+Tabla22[[#This Row],[OPORTUNIDAD PARA LIQUIDAR UNILATERALMENTE]]+720</f>
        <v>46191</v>
      </c>
      <c r="AN182" s="12" t="s">
        <v>90</v>
      </c>
    </row>
    <row r="183" spans="1:40" ht="29" x14ac:dyDescent="0.35">
      <c r="A183" s="12" t="s">
        <v>81</v>
      </c>
      <c r="B183" s="12" t="s">
        <v>1009</v>
      </c>
      <c r="C183" s="5">
        <v>45148</v>
      </c>
      <c r="D183" s="12" t="s">
        <v>200</v>
      </c>
      <c r="E183" s="6">
        <v>1035227552</v>
      </c>
      <c r="F183" s="12" t="s">
        <v>544</v>
      </c>
      <c r="G183" s="12" t="s">
        <v>1039</v>
      </c>
      <c r="H183" s="12"/>
      <c r="I183" s="22"/>
      <c r="J183" s="12"/>
      <c r="K183" s="12" t="s">
        <v>4</v>
      </c>
      <c r="L183" s="12" t="s">
        <v>24</v>
      </c>
      <c r="M183" s="12" t="s">
        <v>6</v>
      </c>
      <c r="N183" s="18">
        <f ca="1">+IF(Tabla22[[#This Row],[DÍAS PENDIENTES DE EJECUCIÓN]]&lt;=0,1,($Q$1-Tabla22[[#This Row],[FECHA ACTA DE INICIO]])/(Tabla22[[#This Row],[FECHA DE TERMINACIÓN  DEL CONTRATO ]]-Tabla22[[#This Row],[FECHA ACTA DE INICIO]]))</f>
        <v>0.74125874125874125</v>
      </c>
      <c r="O183" s="7">
        <v>25795241.933333334</v>
      </c>
      <c r="P183" s="5">
        <v>45148</v>
      </c>
      <c r="Q183" s="12" t="s">
        <v>1102</v>
      </c>
      <c r="R183" s="6">
        <f ca="1">+IF(Tabla22[[#This Row],[ESTADO ACTUAL DEL CONTRATO ]]="LIQUIDADO","OK",Tabla22[[#This Row],[FECHA DE TERMINACIÓN  DEL CONTRATO ]]-$Q$1)</f>
        <v>37</v>
      </c>
      <c r="S183" s="5">
        <v>45291</v>
      </c>
      <c r="T183" s="12"/>
      <c r="U183" s="13" t="s">
        <v>90</v>
      </c>
      <c r="V183" s="13" t="s">
        <v>90</v>
      </c>
      <c r="W183" s="13" t="s">
        <v>90</v>
      </c>
      <c r="X183" s="12" t="s">
        <v>200</v>
      </c>
      <c r="Y183" s="12" t="s">
        <v>21</v>
      </c>
      <c r="Z183" s="12" t="s">
        <v>92</v>
      </c>
      <c r="AA183" s="12"/>
      <c r="AB183" s="12"/>
      <c r="AC183" s="12"/>
      <c r="AD183" s="12"/>
      <c r="AE183" s="12"/>
      <c r="AF183" s="13" t="s">
        <v>90</v>
      </c>
      <c r="AG183" s="14" t="s">
        <v>1103</v>
      </c>
      <c r="AH183" s="13" t="s">
        <v>90</v>
      </c>
      <c r="AI183" s="4">
        <v>45148</v>
      </c>
      <c r="AJ183" s="13" t="s">
        <v>90</v>
      </c>
      <c r="AK183" s="4">
        <f>+Tabla22[[#This Row],[FECHA DE TERMINACIÓN  DEL CONTRATO ]]+120</f>
        <v>45411</v>
      </c>
      <c r="AL183" s="4">
        <f>+Tabla22[[#This Row],[OPORTUNIDAD PARA LIQUIDADAR BILATERALMENTE]]+60</f>
        <v>45471</v>
      </c>
      <c r="AM183" s="4">
        <f>+Tabla22[[#This Row],[OPORTUNIDAD PARA LIQUIDAR UNILATERALMENTE]]+720</f>
        <v>46191</v>
      </c>
      <c r="AN183" s="12" t="s">
        <v>90</v>
      </c>
    </row>
    <row r="184" spans="1:40" ht="29" x14ac:dyDescent="0.35">
      <c r="A184" s="12" t="s">
        <v>81</v>
      </c>
      <c r="B184" s="12" t="s">
        <v>1010</v>
      </c>
      <c r="C184" s="5">
        <v>45148</v>
      </c>
      <c r="D184" s="12" t="s">
        <v>247</v>
      </c>
      <c r="E184" s="6">
        <v>1038212262</v>
      </c>
      <c r="F184" s="12" t="s">
        <v>310</v>
      </c>
      <c r="G184" s="12" t="s">
        <v>1064</v>
      </c>
      <c r="H184" s="12"/>
      <c r="I184" s="22"/>
      <c r="J184" s="12"/>
      <c r="K184" s="12" t="s">
        <v>4</v>
      </c>
      <c r="L184" s="12" t="s">
        <v>24</v>
      </c>
      <c r="M184" s="12" t="s">
        <v>6</v>
      </c>
      <c r="N184" s="18">
        <f ca="1">+IF(Tabla22[[#This Row],[DÍAS PENDIENTES DE EJECUCIÓN]]&lt;=0,1,($Q$1-Tabla22[[#This Row],[FECHA ACTA DE INICIO]])/(Tabla22[[#This Row],[FECHA DE TERMINACIÓN  DEL CONTRATO ]]-Tabla22[[#This Row],[FECHA ACTA DE INICIO]]))</f>
        <v>0.74125874125874125</v>
      </c>
      <c r="O184" s="7">
        <v>25795241.933333334</v>
      </c>
      <c r="P184" s="5">
        <v>45148</v>
      </c>
      <c r="Q184" s="12" t="s">
        <v>1102</v>
      </c>
      <c r="R184" s="6">
        <f ca="1">+IF(Tabla22[[#This Row],[ESTADO ACTUAL DEL CONTRATO ]]="LIQUIDADO","OK",Tabla22[[#This Row],[FECHA DE TERMINACIÓN  DEL CONTRATO ]]-$Q$1)</f>
        <v>37</v>
      </c>
      <c r="S184" s="5">
        <v>45291</v>
      </c>
      <c r="T184" s="12"/>
      <c r="U184" s="13" t="s">
        <v>90</v>
      </c>
      <c r="V184" s="13" t="s">
        <v>90</v>
      </c>
      <c r="W184" s="13" t="s">
        <v>90</v>
      </c>
      <c r="X184" s="12" t="s">
        <v>200</v>
      </c>
      <c r="Y184" s="12" t="s">
        <v>27</v>
      </c>
      <c r="Z184" s="12" t="s">
        <v>92</v>
      </c>
      <c r="AA184" s="12"/>
      <c r="AB184" s="12"/>
      <c r="AC184" s="12"/>
      <c r="AD184" s="12"/>
      <c r="AE184" s="12"/>
      <c r="AF184" s="13" t="s">
        <v>90</v>
      </c>
      <c r="AG184" s="14" t="s">
        <v>1104</v>
      </c>
      <c r="AH184" s="13" t="s">
        <v>90</v>
      </c>
      <c r="AI184" s="4">
        <v>45148</v>
      </c>
      <c r="AJ184" s="13" t="s">
        <v>90</v>
      </c>
      <c r="AK184" s="4">
        <f>+Tabla22[[#This Row],[FECHA DE TERMINACIÓN  DEL CONTRATO ]]+120</f>
        <v>45411</v>
      </c>
      <c r="AL184" s="4">
        <f>+Tabla22[[#This Row],[OPORTUNIDAD PARA LIQUIDADAR BILATERALMENTE]]+60</f>
        <v>45471</v>
      </c>
      <c r="AM184" s="4">
        <f>+Tabla22[[#This Row],[OPORTUNIDAD PARA LIQUIDAR UNILATERALMENTE]]+720</f>
        <v>46191</v>
      </c>
      <c r="AN184" s="12" t="s">
        <v>90</v>
      </c>
    </row>
    <row r="185" spans="1:40" ht="29" x14ac:dyDescent="0.35">
      <c r="A185" s="12" t="s">
        <v>81</v>
      </c>
      <c r="B185" s="12" t="s">
        <v>1011</v>
      </c>
      <c r="C185" s="5">
        <v>45148</v>
      </c>
      <c r="D185" s="12" t="s">
        <v>295</v>
      </c>
      <c r="E185" s="6">
        <v>43922875</v>
      </c>
      <c r="F185" s="12" t="s">
        <v>728</v>
      </c>
      <c r="G185" s="12" t="s">
        <v>1065</v>
      </c>
      <c r="H185" s="12"/>
      <c r="I185" s="22"/>
      <c r="J185" s="12"/>
      <c r="K185" s="12" t="s">
        <v>4</v>
      </c>
      <c r="L185" s="12" t="s">
        <v>24</v>
      </c>
      <c r="M185" s="12" t="s">
        <v>6</v>
      </c>
      <c r="N185" s="18">
        <f ca="1">+IF(Tabla22[[#This Row],[DÍAS PENDIENTES DE EJECUCIÓN]]&lt;=0,1,($Q$1-Tabla22[[#This Row],[FECHA ACTA DE INICIO]])/(Tabla22[[#This Row],[FECHA DE TERMINACIÓN  DEL CONTRATO ]]-Tabla22[[#This Row],[FECHA ACTA DE INICIO]]))</f>
        <v>0.74125874125874125</v>
      </c>
      <c r="O185" s="7">
        <v>30489137.133333333</v>
      </c>
      <c r="P185" s="5">
        <v>45148</v>
      </c>
      <c r="Q185" s="12" t="s">
        <v>1102</v>
      </c>
      <c r="R185" s="6">
        <f ca="1">+IF(Tabla22[[#This Row],[ESTADO ACTUAL DEL CONTRATO ]]="LIQUIDADO","OK",Tabla22[[#This Row],[FECHA DE TERMINACIÓN  DEL CONTRATO ]]-$Q$1)</f>
        <v>37</v>
      </c>
      <c r="S185" s="5">
        <v>45291</v>
      </c>
      <c r="T185" s="12"/>
      <c r="U185" s="13" t="s">
        <v>90</v>
      </c>
      <c r="V185" s="13" t="s">
        <v>90</v>
      </c>
      <c r="W185" s="13" t="s">
        <v>90</v>
      </c>
      <c r="X185" s="12" t="s">
        <v>200</v>
      </c>
      <c r="Y185" s="12" t="s">
        <v>27</v>
      </c>
      <c r="Z185" s="12" t="s">
        <v>92</v>
      </c>
      <c r="AA185" s="12"/>
      <c r="AB185" s="12"/>
      <c r="AC185" s="12"/>
      <c r="AD185" s="12"/>
      <c r="AE185" s="12"/>
      <c r="AF185" s="13" t="s">
        <v>90</v>
      </c>
      <c r="AG185" s="14" t="s">
        <v>1105</v>
      </c>
      <c r="AH185" s="13" t="s">
        <v>90</v>
      </c>
      <c r="AI185" s="4">
        <v>45148</v>
      </c>
      <c r="AJ185" s="13" t="s">
        <v>90</v>
      </c>
      <c r="AK185" s="4">
        <f>+Tabla22[[#This Row],[FECHA DE TERMINACIÓN  DEL CONTRATO ]]+120</f>
        <v>45411</v>
      </c>
      <c r="AL185" s="4">
        <f>+Tabla22[[#This Row],[OPORTUNIDAD PARA LIQUIDADAR BILATERALMENTE]]+60</f>
        <v>45471</v>
      </c>
      <c r="AM185" s="4">
        <f>+Tabla22[[#This Row],[OPORTUNIDAD PARA LIQUIDAR UNILATERALMENTE]]+720</f>
        <v>46191</v>
      </c>
      <c r="AN185" s="12" t="s">
        <v>90</v>
      </c>
    </row>
    <row r="186" spans="1:40" ht="29" x14ac:dyDescent="0.35">
      <c r="A186" s="12" t="s">
        <v>81</v>
      </c>
      <c r="B186" s="12" t="s">
        <v>1012</v>
      </c>
      <c r="C186" s="5">
        <v>45148</v>
      </c>
      <c r="D186" s="12" t="s">
        <v>296</v>
      </c>
      <c r="E186" s="6">
        <v>1128283941</v>
      </c>
      <c r="F186" s="12" t="s">
        <v>730</v>
      </c>
      <c r="G186" s="12" t="s">
        <v>1066</v>
      </c>
      <c r="H186" s="12"/>
      <c r="I186" s="22"/>
      <c r="J186" s="12"/>
      <c r="K186" s="12" t="s">
        <v>4</v>
      </c>
      <c r="L186" s="12" t="s">
        <v>24</v>
      </c>
      <c r="M186" s="12" t="s">
        <v>6</v>
      </c>
      <c r="N186" s="18">
        <f ca="1">+IF(Tabla22[[#This Row],[DÍAS PENDIENTES DE EJECUCIÓN]]&lt;=0,1,($Q$1-Tabla22[[#This Row],[FECHA ACTA DE INICIO]])/(Tabla22[[#This Row],[FECHA DE TERMINACIÓN  DEL CONTRATO ]]-Tabla22[[#This Row],[FECHA ACTA DE INICIO]]))</f>
        <v>0.74125874125874125</v>
      </c>
      <c r="O186" s="7">
        <v>15090941.133333335</v>
      </c>
      <c r="P186" s="5">
        <v>45148</v>
      </c>
      <c r="Q186" s="12" t="s">
        <v>1102</v>
      </c>
      <c r="R186" s="6">
        <f ca="1">+IF(Tabla22[[#This Row],[ESTADO ACTUAL DEL CONTRATO ]]="LIQUIDADO","OK",Tabla22[[#This Row],[FECHA DE TERMINACIÓN  DEL CONTRATO ]]-$Q$1)</f>
        <v>37</v>
      </c>
      <c r="S186" s="5">
        <v>45291</v>
      </c>
      <c r="T186" s="12"/>
      <c r="U186" s="13" t="s">
        <v>90</v>
      </c>
      <c r="V186" s="13" t="s">
        <v>90</v>
      </c>
      <c r="W186" s="13" t="s">
        <v>90</v>
      </c>
      <c r="X186" s="12" t="s">
        <v>200</v>
      </c>
      <c r="Y186" s="12" t="s">
        <v>33</v>
      </c>
      <c r="Z186" s="12" t="s">
        <v>92</v>
      </c>
      <c r="AA186" s="12"/>
      <c r="AB186" s="12"/>
      <c r="AC186" s="12"/>
      <c r="AD186" s="12"/>
      <c r="AE186" s="12"/>
      <c r="AF186" s="13" t="s">
        <v>90</v>
      </c>
      <c r="AG186" s="14" t="s">
        <v>1106</v>
      </c>
      <c r="AH186" s="13" t="s">
        <v>90</v>
      </c>
      <c r="AI186" s="4">
        <v>45148</v>
      </c>
      <c r="AJ186" s="13" t="s">
        <v>90</v>
      </c>
      <c r="AK186" s="4">
        <f>+Tabla22[[#This Row],[FECHA DE TERMINACIÓN  DEL CONTRATO ]]+120</f>
        <v>45411</v>
      </c>
      <c r="AL186" s="4">
        <f>+Tabla22[[#This Row],[OPORTUNIDAD PARA LIQUIDADAR BILATERALMENTE]]+60</f>
        <v>45471</v>
      </c>
      <c r="AM186" s="4">
        <f>+Tabla22[[#This Row],[OPORTUNIDAD PARA LIQUIDAR UNILATERALMENTE]]+720</f>
        <v>46191</v>
      </c>
      <c r="AN186" s="12" t="s">
        <v>90</v>
      </c>
    </row>
    <row r="187" spans="1:40" ht="29" x14ac:dyDescent="0.35">
      <c r="A187" s="12" t="s">
        <v>81</v>
      </c>
      <c r="B187" s="12" t="s">
        <v>1013</v>
      </c>
      <c r="C187" s="5">
        <v>45148</v>
      </c>
      <c r="D187" s="12" t="s">
        <v>188</v>
      </c>
      <c r="E187" s="6">
        <v>1017182029</v>
      </c>
      <c r="F187" s="12" t="s">
        <v>746</v>
      </c>
      <c r="G187" s="12" t="s">
        <v>1067</v>
      </c>
      <c r="H187" s="12"/>
      <c r="I187" s="22"/>
      <c r="J187" s="12"/>
      <c r="K187" s="12" t="s">
        <v>4</v>
      </c>
      <c r="L187" s="12" t="s">
        <v>24</v>
      </c>
      <c r="M187" s="12" t="s">
        <v>6</v>
      </c>
      <c r="N187" s="18">
        <f ca="1">+IF(Tabla22[[#This Row],[DÍAS PENDIENTES DE EJECUCIÓN]]&lt;=0,1,($Q$1-Tabla22[[#This Row],[FECHA ACTA DE INICIO]])/(Tabla22[[#This Row],[FECHA DE TERMINACIÓN  DEL CONTRATO ]]-Tabla22[[#This Row],[FECHA ACTA DE INICIO]]))</f>
        <v>0.74125874125874125</v>
      </c>
      <c r="O187" s="7">
        <v>30489137.133333333</v>
      </c>
      <c r="P187" s="5">
        <v>45148</v>
      </c>
      <c r="Q187" s="12" t="s">
        <v>1102</v>
      </c>
      <c r="R187" s="6">
        <f ca="1">+IF(Tabla22[[#This Row],[ESTADO ACTUAL DEL CONTRATO ]]="LIQUIDADO","OK",Tabla22[[#This Row],[FECHA DE TERMINACIÓN  DEL CONTRATO ]]-$Q$1)</f>
        <v>37</v>
      </c>
      <c r="S187" s="5">
        <v>45291</v>
      </c>
      <c r="T187" s="12"/>
      <c r="U187" s="13" t="s">
        <v>90</v>
      </c>
      <c r="V187" s="13" t="s">
        <v>90</v>
      </c>
      <c r="W187" s="13" t="s">
        <v>90</v>
      </c>
      <c r="X187" s="12" t="s">
        <v>200</v>
      </c>
      <c r="Y187" s="12" t="s">
        <v>7</v>
      </c>
      <c r="Z187" s="12" t="s">
        <v>92</v>
      </c>
      <c r="AA187" s="12"/>
      <c r="AB187" s="12"/>
      <c r="AC187" s="12"/>
      <c r="AD187" s="12"/>
      <c r="AE187" s="12"/>
      <c r="AF187" s="13" t="s">
        <v>90</v>
      </c>
      <c r="AG187" s="14" t="s">
        <v>1107</v>
      </c>
      <c r="AH187" s="13" t="s">
        <v>90</v>
      </c>
      <c r="AI187" s="4">
        <v>45148</v>
      </c>
      <c r="AJ187" s="13" t="s">
        <v>90</v>
      </c>
      <c r="AK187" s="4">
        <f>+Tabla22[[#This Row],[FECHA DE TERMINACIÓN  DEL CONTRATO ]]+120</f>
        <v>45411</v>
      </c>
      <c r="AL187" s="4">
        <f>+Tabla22[[#This Row],[OPORTUNIDAD PARA LIQUIDADAR BILATERALMENTE]]+60</f>
        <v>45471</v>
      </c>
      <c r="AM187" s="4">
        <f>+Tabla22[[#This Row],[OPORTUNIDAD PARA LIQUIDAR UNILATERALMENTE]]+720</f>
        <v>46191</v>
      </c>
      <c r="AN187" s="12" t="s">
        <v>90</v>
      </c>
    </row>
    <row r="188" spans="1:40" ht="29" x14ac:dyDescent="0.35">
      <c r="A188" s="12" t="s">
        <v>81</v>
      </c>
      <c r="B188" s="12" t="s">
        <v>1014</v>
      </c>
      <c r="C188" s="5">
        <v>45148</v>
      </c>
      <c r="D188" s="12" t="s">
        <v>211</v>
      </c>
      <c r="E188" s="6">
        <v>1017199562</v>
      </c>
      <c r="F188" s="12" t="s">
        <v>392</v>
      </c>
      <c r="G188" s="12" t="s">
        <v>1068</v>
      </c>
      <c r="H188" s="12"/>
      <c r="I188" s="22"/>
      <c r="J188" s="12"/>
      <c r="K188" s="12" t="s">
        <v>4</v>
      </c>
      <c r="L188" s="12" t="s">
        <v>24</v>
      </c>
      <c r="M188" s="12" t="s">
        <v>6</v>
      </c>
      <c r="N188" s="18">
        <f ca="1">+IF(Tabla22[[#This Row],[DÍAS PENDIENTES DE EJECUCIÓN]]&lt;=0,1,($Q$1-Tabla22[[#This Row],[FECHA ACTA DE INICIO]])/(Tabla22[[#This Row],[FECHA DE TERMINACIÓN  DEL CONTRATO ]]-Tabla22[[#This Row],[FECHA ACTA DE INICIO]]))</f>
        <v>0.74125874125874125</v>
      </c>
      <c r="O188" s="7">
        <v>25795241.933333334</v>
      </c>
      <c r="P188" s="5">
        <v>45148</v>
      </c>
      <c r="Q188" s="12" t="s">
        <v>1102</v>
      </c>
      <c r="R188" s="6">
        <f ca="1">+IF(Tabla22[[#This Row],[ESTADO ACTUAL DEL CONTRATO ]]="LIQUIDADO","OK",Tabla22[[#This Row],[FECHA DE TERMINACIÓN  DEL CONTRATO ]]-$Q$1)</f>
        <v>37</v>
      </c>
      <c r="S188" s="5">
        <v>45291</v>
      </c>
      <c r="T188" s="12"/>
      <c r="U188" s="13" t="s">
        <v>90</v>
      </c>
      <c r="V188" s="13" t="s">
        <v>90</v>
      </c>
      <c r="W188" s="13" t="s">
        <v>90</v>
      </c>
      <c r="X188" s="12" t="s">
        <v>200</v>
      </c>
      <c r="Y188" s="12" t="s">
        <v>7</v>
      </c>
      <c r="Z188" s="12" t="s">
        <v>92</v>
      </c>
      <c r="AA188" s="12"/>
      <c r="AB188" s="12"/>
      <c r="AC188" s="12"/>
      <c r="AD188" s="12"/>
      <c r="AE188" s="12"/>
      <c r="AF188" s="13" t="s">
        <v>90</v>
      </c>
      <c r="AG188" s="14" t="s">
        <v>1108</v>
      </c>
      <c r="AH188" s="13" t="s">
        <v>90</v>
      </c>
      <c r="AI188" s="4">
        <v>45148</v>
      </c>
      <c r="AJ188" s="13" t="s">
        <v>90</v>
      </c>
      <c r="AK188" s="4">
        <f>+Tabla22[[#This Row],[FECHA DE TERMINACIÓN  DEL CONTRATO ]]+120</f>
        <v>45411</v>
      </c>
      <c r="AL188" s="4">
        <f>+Tabla22[[#This Row],[OPORTUNIDAD PARA LIQUIDADAR BILATERALMENTE]]+60</f>
        <v>45471</v>
      </c>
      <c r="AM188" s="4">
        <f>+Tabla22[[#This Row],[OPORTUNIDAD PARA LIQUIDAR UNILATERALMENTE]]+720</f>
        <v>46191</v>
      </c>
      <c r="AN188" s="12" t="s">
        <v>90</v>
      </c>
    </row>
    <row r="189" spans="1:40" ht="29" x14ac:dyDescent="0.35">
      <c r="A189" s="12" t="s">
        <v>81</v>
      </c>
      <c r="B189" s="12" t="s">
        <v>1015</v>
      </c>
      <c r="C189" s="5">
        <v>45148</v>
      </c>
      <c r="D189" s="12" t="s">
        <v>125</v>
      </c>
      <c r="E189" s="6">
        <v>1128406377</v>
      </c>
      <c r="F189" s="12" t="s">
        <v>738</v>
      </c>
      <c r="G189" s="12" t="s">
        <v>1069</v>
      </c>
      <c r="H189" s="12"/>
      <c r="I189" s="22"/>
      <c r="J189" s="12"/>
      <c r="K189" s="12" t="s">
        <v>4</v>
      </c>
      <c r="L189" s="12" t="s">
        <v>24</v>
      </c>
      <c r="M189" s="12" t="s">
        <v>6</v>
      </c>
      <c r="N189" s="18">
        <f ca="1">+IF(Tabla22[[#This Row],[DÍAS PENDIENTES DE EJECUCIÓN]]&lt;=0,1,($Q$1-Tabla22[[#This Row],[FECHA ACTA DE INICIO]])/(Tabla22[[#This Row],[FECHA DE TERMINACIÓN  DEL CONTRATO ]]-Tabla22[[#This Row],[FECHA ACTA DE INICIO]]))</f>
        <v>0.74125874125874125</v>
      </c>
      <c r="O189" s="7">
        <v>31638011.800000001</v>
      </c>
      <c r="P189" s="5">
        <v>45148</v>
      </c>
      <c r="Q189" s="12" t="s">
        <v>1102</v>
      </c>
      <c r="R189" s="6">
        <f ca="1">+IF(Tabla22[[#This Row],[ESTADO ACTUAL DEL CONTRATO ]]="LIQUIDADO","OK",Tabla22[[#This Row],[FECHA DE TERMINACIÓN  DEL CONTRATO ]]-$Q$1)</f>
        <v>37</v>
      </c>
      <c r="S189" s="5">
        <v>45291</v>
      </c>
      <c r="T189" s="12"/>
      <c r="U189" s="13" t="s">
        <v>90</v>
      </c>
      <c r="V189" s="13" t="s">
        <v>90</v>
      </c>
      <c r="W189" s="13" t="s">
        <v>90</v>
      </c>
      <c r="X189" s="12" t="s">
        <v>200</v>
      </c>
      <c r="Y189" s="12" t="s">
        <v>21</v>
      </c>
      <c r="Z189" s="12" t="s">
        <v>92</v>
      </c>
      <c r="AA189" s="12"/>
      <c r="AB189" s="12"/>
      <c r="AC189" s="12"/>
      <c r="AD189" s="12"/>
      <c r="AE189" s="12"/>
      <c r="AF189" s="13" t="s">
        <v>90</v>
      </c>
      <c r="AG189" s="14" t="s">
        <v>1109</v>
      </c>
      <c r="AH189" s="13" t="s">
        <v>90</v>
      </c>
      <c r="AI189" s="4">
        <v>45148</v>
      </c>
      <c r="AJ189" s="13" t="s">
        <v>90</v>
      </c>
      <c r="AK189" s="4">
        <f>+Tabla22[[#This Row],[FECHA DE TERMINACIÓN  DEL CONTRATO ]]+120</f>
        <v>45411</v>
      </c>
      <c r="AL189" s="4">
        <f>+Tabla22[[#This Row],[OPORTUNIDAD PARA LIQUIDADAR BILATERALMENTE]]+60</f>
        <v>45471</v>
      </c>
      <c r="AM189" s="4">
        <f>+Tabla22[[#This Row],[OPORTUNIDAD PARA LIQUIDAR UNILATERALMENTE]]+720</f>
        <v>46191</v>
      </c>
      <c r="AN189" s="12" t="s">
        <v>90</v>
      </c>
    </row>
    <row r="190" spans="1:40" ht="29" x14ac:dyDescent="0.35">
      <c r="A190" s="12" t="s">
        <v>81</v>
      </c>
      <c r="B190" s="12" t="s">
        <v>1016</v>
      </c>
      <c r="C190" s="5">
        <v>45148</v>
      </c>
      <c r="D190" s="12" t="s">
        <v>201</v>
      </c>
      <c r="E190" s="6">
        <v>32258138</v>
      </c>
      <c r="F190" s="12" t="s">
        <v>739</v>
      </c>
      <c r="G190" s="12" t="s">
        <v>1070</v>
      </c>
      <c r="H190" s="12"/>
      <c r="I190" s="22"/>
      <c r="J190" s="12"/>
      <c r="K190" s="12" t="s">
        <v>4</v>
      </c>
      <c r="L190" s="12" t="s">
        <v>24</v>
      </c>
      <c r="M190" s="12" t="s">
        <v>6</v>
      </c>
      <c r="N190" s="18">
        <f ca="1">+IF(Tabla22[[#This Row],[DÍAS PENDIENTES DE EJECUCIÓN]]&lt;=0,1,($Q$1-Tabla22[[#This Row],[FECHA ACTA DE INICIO]])/(Tabla22[[#This Row],[FECHA DE TERMINACIÓN  DEL CONTRATO ]]-Tabla22[[#This Row],[FECHA ACTA DE INICIO]]))</f>
        <v>0.74125874125874125</v>
      </c>
      <c r="O190" s="7">
        <v>25795241.933333334</v>
      </c>
      <c r="P190" s="5">
        <v>45148</v>
      </c>
      <c r="Q190" s="12" t="s">
        <v>1102</v>
      </c>
      <c r="R190" s="6">
        <f ca="1">+IF(Tabla22[[#This Row],[ESTADO ACTUAL DEL CONTRATO ]]="LIQUIDADO","OK",Tabla22[[#This Row],[FECHA DE TERMINACIÓN  DEL CONTRATO ]]-$Q$1)</f>
        <v>37</v>
      </c>
      <c r="S190" s="5">
        <v>45291</v>
      </c>
      <c r="T190" s="12"/>
      <c r="U190" s="13" t="s">
        <v>90</v>
      </c>
      <c r="V190" s="13" t="s">
        <v>90</v>
      </c>
      <c r="W190" s="13" t="s">
        <v>90</v>
      </c>
      <c r="X190" s="12" t="s">
        <v>200</v>
      </c>
      <c r="Y190" s="12" t="s">
        <v>21</v>
      </c>
      <c r="Z190" s="12" t="s">
        <v>92</v>
      </c>
      <c r="AA190" s="12"/>
      <c r="AB190" s="12"/>
      <c r="AC190" s="12"/>
      <c r="AD190" s="12"/>
      <c r="AE190" s="12"/>
      <c r="AF190" s="13" t="s">
        <v>90</v>
      </c>
      <c r="AG190" s="14" t="s">
        <v>1110</v>
      </c>
      <c r="AH190" s="13" t="s">
        <v>90</v>
      </c>
      <c r="AI190" s="4">
        <v>45148</v>
      </c>
      <c r="AJ190" s="13" t="s">
        <v>90</v>
      </c>
      <c r="AK190" s="4">
        <f>+Tabla22[[#This Row],[FECHA DE TERMINACIÓN  DEL CONTRATO ]]+120</f>
        <v>45411</v>
      </c>
      <c r="AL190" s="4">
        <f>+Tabla22[[#This Row],[OPORTUNIDAD PARA LIQUIDADAR BILATERALMENTE]]+60</f>
        <v>45471</v>
      </c>
      <c r="AM190" s="4">
        <f>+Tabla22[[#This Row],[OPORTUNIDAD PARA LIQUIDAR UNILATERALMENTE]]+720</f>
        <v>46191</v>
      </c>
      <c r="AN190" s="12" t="s">
        <v>90</v>
      </c>
    </row>
    <row r="191" spans="1:40" ht="29" x14ac:dyDescent="0.35">
      <c r="A191" s="12" t="s">
        <v>81</v>
      </c>
      <c r="B191" s="12" t="s">
        <v>1017</v>
      </c>
      <c r="C191" s="5">
        <v>45148</v>
      </c>
      <c r="D191" s="12" t="s">
        <v>161</v>
      </c>
      <c r="E191" s="6">
        <v>1152209295</v>
      </c>
      <c r="F191" s="12" t="s">
        <v>740</v>
      </c>
      <c r="G191" s="12" t="s">
        <v>1071</v>
      </c>
      <c r="H191" s="12"/>
      <c r="I191" s="22"/>
      <c r="J191" s="12"/>
      <c r="K191" s="12" t="s">
        <v>4</v>
      </c>
      <c r="L191" s="12" t="s">
        <v>24</v>
      </c>
      <c r="M191" s="12" t="s">
        <v>6</v>
      </c>
      <c r="N191" s="18">
        <f ca="1">+IF(Tabla22[[#This Row],[DÍAS PENDIENTES DE EJECUCIÓN]]&lt;=0,1,($Q$1-Tabla22[[#This Row],[FECHA ACTA DE INICIO]])/(Tabla22[[#This Row],[FECHA DE TERMINACIÓN  DEL CONTRATO ]]-Tabla22[[#This Row],[FECHA ACTA DE INICIO]]))</f>
        <v>0.74125874125874125</v>
      </c>
      <c r="O191" s="7">
        <v>25795241.933333334</v>
      </c>
      <c r="P191" s="5">
        <v>45148</v>
      </c>
      <c r="Q191" s="12" t="s">
        <v>1102</v>
      </c>
      <c r="R191" s="6">
        <f ca="1">+IF(Tabla22[[#This Row],[ESTADO ACTUAL DEL CONTRATO ]]="LIQUIDADO","OK",Tabla22[[#This Row],[FECHA DE TERMINACIÓN  DEL CONTRATO ]]-$Q$1)</f>
        <v>37</v>
      </c>
      <c r="S191" s="5">
        <v>45291</v>
      </c>
      <c r="T191" s="12"/>
      <c r="U191" s="13" t="s">
        <v>90</v>
      </c>
      <c r="V191" s="13" t="s">
        <v>90</v>
      </c>
      <c r="W191" s="13" t="s">
        <v>90</v>
      </c>
      <c r="X191" s="12" t="s">
        <v>200</v>
      </c>
      <c r="Y191" s="12" t="s">
        <v>21</v>
      </c>
      <c r="Z191" s="12" t="s">
        <v>92</v>
      </c>
      <c r="AA191" s="12"/>
      <c r="AB191" s="12"/>
      <c r="AC191" s="12"/>
      <c r="AD191" s="12"/>
      <c r="AE191" s="12"/>
      <c r="AF191" s="13" t="s">
        <v>90</v>
      </c>
      <c r="AG191" s="14" t="s">
        <v>1111</v>
      </c>
      <c r="AH191" s="13" t="s">
        <v>90</v>
      </c>
      <c r="AI191" s="4">
        <v>45148</v>
      </c>
      <c r="AJ191" s="13" t="s">
        <v>90</v>
      </c>
      <c r="AK191" s="4">
        <f>+Tabla22[[#This Row],[FECHA DE TERMINACIÓN  DEL CONTRATO ]]+120</f>
        <v>45411</v>
      </c>
      <c r="AL191" s="4">
        <f>+Tabla22[[#This Row],[OPORTUNIDAD PARA LIQUIDADAR BILATERALMENTE]]+60</f>
        <v>45471</v>
      </c>
      <c r="AM191" s="4">
        <f>+Tabla22[[#This Row],[OPORTUNIDAD PARA LIQUIDAR UNILATERALMENTE]]+720</f>
        <v>46191</v>
      </c>
      <c r="AN191" s="12" t="s">
        <v>90</v>
      </c>
    </row>
    <row r="192" spans="1:40" ht="29" x14ac:dyDescent="0.35">
      <c r="A192" s="12" t="s">
        <v>81</v>
      </c>
      <c r="B192" s="12" t="s">
        <v>1018</v>
      </c>
      <c r="C192" s="5">
        <v>45148</v>
      </c>
      <c r="D192" s="12" t="s">
        <v>433</v>
      </c>
      <c r="E192" s="6">
        <v>43283667</v>
      </c>
      <c r="F192" s="12" t="s">
        <v>743</v>
      </c>
      <c r="G192" s="12" t="s">
        <v>1072</v>
      </c>
      <c r="H192" s="12"/>
      <c r="I192" s="22"/>
      <c r="J192" s="12"/>
      <c r="K192" s="12" t="s">
        <v>4</v>
      </c>
      <c r="L192" s="12" t="s">
        <v>24</v>
      </c>
      <c r="M192" s="12" t="s">
        <v>6</v>
      </c>
      <c r="N192" s="18">
        <f ca="1">+IF(Tabla22[[#This Row],[DÍAS PENDIENTES DE EJECUCIÓN]]&lt;=0,1,($Q$1-Tabla22[[#This Row],[FECHA ACTA DE INICIO]])/(Tabla22[[#This Row],[FECHA DE TERMINACIÓN  DEL CONTRATO ]]-Tabla22[[#This Row],[FECHA ACTA DE INICIO]]))</f>
        <v>0.74125874125874125</v>
      </c>
      <c r="O192" s="7">
        <v>15721998.6</v>
      </c>
      <c r="P192" s="5">
        <v>45148</v>
      </c>
      <c r="Q192" s="12" t="s">
        <v>1102</v>
      </c>
      <c r="R192" s="6">
        <f ca="1">+IF(Tabla22[[#This Row],[ESTADO ACTUAL DEL CONTRATO ]]="LIQUIDADO","OK",Tabla22[[#This Row],[FECHA DE TERMINACIÓN  DEL CONTRATO ]]-$Q$1)</f>
        <v>37</v>
      </c>
      <c r="S192" s="5">
        <v>45291</v>
      </c>
      <c r="T192" s="12"/>
      <c r="U192" s="13" t="s">
        <v>90</v>
      </c>
      <c r="V192" s="13" t="s">
        <v>90</v>
      </c>
      <c r="W192" s="13" t="s">
        <v>90</v>
      </c>
      <c r="X192" s="12" t="s">
        <v>200</v>
      </c>
      <c r="Y192" s="12" t="s">
        <v>21</v>
      </c>
      <c r="Z192" s="12" t="s">
        <v>92</v>
      </c>
      <c r="AA192" s="12"/>
      <c r="AB192" s="12"/>
      <c r="AC192" s="12"/>
      <c r="AD192" s="12"/>
      <c r="AE192" s="12"/>
      <c r="AF192" s="13" t="s">
        <v>90</v>
      </c>
      <c r="AG192" s="14" t="s">
        <v>1112</v>
      </c>
      <c r="AH192" s="13" t="s">
        <v>90</v>
      </c>
      <c r="AI192" s="4">
        <v>45148</v>
      </c>
      <c r="AJ192" s="13" t="s">
        <v>90</v>
      </c>
      <c r="AK192" s="4">
        <f>+Tabla22[[#This Row],[FECHA DE TERMINACIÓN  DEL CONTRATO ]]+120</f>
        <v>45411</v>
      </c>
      <c r="AL192" s="4">
        <f>+Tabla22[[#This Row],[OPORTUNIDAD PARA LIQUIDADAR BILATERALMENTE]]+60</f>
        <v>45471</v>
      </c>
      <c r="AM192" s="4">
        <f>+Tabla22[[#This Row],[OPORTUNIDAD PARA LIQUIDAR UNILATERALMENTE]]+720</f>
        <v>46191</v>
      </c>
      <c r="AN192" s="12" t="s">
        <v>90</v>
      </c>
    </row>
    <row r="193" spans="1:40" ht="29" x14ac:dyDescent="0.35">
      <c r="A193" s="12" t="s">
        <v>81</v>
      </c>
      <c r="B193" s="12" t="s">
        <v>1019</v>
      </c>
      <c r="C193" s="5">
        <v>45148</v>
      </c>
      <c r="D193" s="12" t="s">
        <v>499</v>
      </c>
      <c r="E193" s="6">
        <v>1017161426</v>
      </c>
      <c r="F193" s="12" t="s">
        <v>1058</v>
      </c>
      <c r="G193" s="12" t="s">
        <v>1073</v>
      </c>
      <c r="H193" s="12"/>
      <c r="I193" s="22"/>
      <c r="J193" s="12"/>
      <c r="K193" s="12" t="s">
        <v>4</v>
      </c>
      <c r="L193" s="12" t="s">
        <v>24</v>
      </c>
      <c r="M193" s="12" t="s">
        <v>6</v>
      </c>
      <c r="N193" s="18">
        <f ca="1">+IF(Tabla22[[#This Row],[DÍAS PENDIENTES DE EJECUCIÓN]]&lt;=0,1,($Q$1-Tabla22[[#This Row],[FECHA ACTA DE INICIO]])/(Tabla22[[#This Row],[FECHA DE TERMINACIÓN  DEL CONTRATO ]]-Tabla22[[#This Row],[FECHA ACTA DE INICIO]]))</f>
        <v>0.74125874125874125</v>
      </c>
      <c r="O193" s="7">
        <v>30489137.133333333</v>
      </c>
      <c r="P193" s="5">
        <v>45148</v>
      </c>
      <c r="Q193" s="12" t="s">
        <v>1102</v>
      </c>
      <c r="R193" s="6">
        <f ca="1">+IF(Tabla22[[#This Row],[ESTADO ACTUAL DEL CONTRATO ]]="LIQUIDADO","OK",Tabla22[[#This Row],[FECHA DE TERMINACIÓN  DEL CONTRATO ]]-$Q$1)</f>
        <v>37</v>
      </c>
      <c r="S193" s="5">
        <v>45291</v>
      </c>
      <c r="T193" s="12"/>
      <c r="U193" s="13" t="s">
        <v>90</v>
      </c>
      <c r="V193" s="13" t="s">
        <v>90</v>
      </c>
      <c r="W193" s="13" t="s">
        <v>90</v>
      </c>
      <c r="X193" s="12" t="s">
        <v>200</v>
      </c>
      <c r="Y193" s="12" t="s">
        <v>21</v>
      </c>
      <c r="Z193" s="12" t="s">
        <v>92</v>
      </c>
      <c r="AA193" s="12"/>
      <c r="AB193" s="12"/>
      <c r="AC193" s="12"/>
      <c r="AD193" s="12"/>
      <c r="AE193" s="12"/>
      <c r="AF193" s="13" t="s">
        <v>90</v>
      </c>
      <c r="AG193" s="14" t="s">
        <v>1113</v>
      </c>
      <c r="AH193" s="13" t="s">
        <v>90</v>
      </c>
      <c r="AI193" s="4">
        <v>45148</v>
      </c>
      <c r="AJ193" s="13" t="s">
        <v>90</v>
      </c>
      <c r="AK193" s="4">
        <f>+Tabla22[[#This Row],[FECHA DE TERMINACIÓN  DEL CONTRATO ]]+120</f>
        <v>45411</v>
      </c>
      <c r="AL193" s="4">
        <f>+Tabla22[[#This Row],[OPORTUNIDAD PARA LIQUIDADAR BILATERALMENTE]]+60</f>
        <v>45471</v>
      </c>
      <c r="AM193" s="4">
        <f>+Tabla22[[#This Row],[OPORTUNIDAD PARA LIQUIDAR UNILATERALMENTE]]+720</f>
        <v>46191</v>
      </c>
      <c r="AN193" s="12" t="s">
        <v>90</v>
      </c>
    </row>
    <row r="194" spans="1:40" ht="29" x14ac:dyDescent="0.35">
      <c r="A194" s="12" t="s">
        <v>81</v>
      </c>
      <c r="B194" s="12" t="s">
        <v>1020</v>
      </c>
      <c r="C194" s="5">
        <v>45148</v>
      </c>
      <c r="D194" s="12" t="s">
        <v>511</v>
      </c>
      <c r="E194" s="6">
        <v>32209460</v>
      </c>
      <c r="F194" s="12" t="s">
        <v>1059</v>
      </c>
      <c r="G194" s="12" t="s">
        <v>1074</v>
      </c>
      <c r="H194" s="12"/>
      <c r="I194" s="22"/>
      <c r="J194" s="12"/>
      <c r="K194" s="12" t="s">
        <v>4</v>
      </c>
      <c r="L194" s="12" t="s">
        <v>24</v>
      </c>
      <c r="M194" s="12" t="s">
        <v>6</v>
      </c>
      <c r="N194" s="18">
        <f ca="1">+IF(Tabla22[[#This Row],[DÍAS PENDIENTES DE EJECUCIÓN]]&lt;=0,1,($Q$1-Tabla22[[#This Row],[FECHA ACTA DE INICIO]])/(Tabla22[[#This Row],[FECHA DE TERMINACIÓN  DEL CONTRATO ]]-Tabla22[[#This Row],[FECHA ACTA DE INICIO]]))</f>
        <v>1</v>
      </c>
      <c r="O194" s="7">
        <v>25795241.933333334</v>
      </c>
      <c r="P194" s="5">
        <v>45148</v>
      </c>
      <c r="Q194" s="12" t="s">
        <v>1195</v>
      </c>
      <c r="R194" s="6">
        <f ca="1">+IF(Tabla22[[#This Row],[ESTADO ACTUAL DEL CONTRATO ]]="LIQUIDADO","OK",Tabla22[[#This Row],[FECHA DE TERMINACIÓN  DEL CONTRATO ]]-$Q$1)</f>
        <v>-45</v>
      </c>
      <c r="S194" s="5">
        <v>45209</v>
      </c>
      <c r="T194" s="12"/>
      <c r="U194" s="13" t="s">
        <v>90</v>
      </c>
      <c r="V194" s="13" t="s">
        <v>90</v>
      </c>
      <c r="W194" s="13" t="s">
        <v>90</v>
      </c>
      <c r="X194" s="12" t="s">
        <v>200</v>
      </c>
      <c r="Y194" s="12" t="s">
        <v>30</v>
      </c>
      <c r="Z194" s="12" t="s">
        <v>92</v>
      </c>
      <c r="AA194" s="12"/>
      <c r="AB194" s="12"/>
      <c r="AC194" s="12"/>
      <c r="AD194" s="12"/>
      <c r="AE194" s="12"/>
      <c r="AF194" s="13" t="s">
        <v>90</v>
      </c>
      <c r="AG194" s="14" t="s">
        <v>1114</v>
      </c>
      <c r="AH194" s="13" t="s">
        <v>90</v>
      </c>
      <c r="AI194" s="4">
        <v>45148</v>
      </c>
      <c r="AJ194" s="13" t="s">
        <v>90</v>
      </c>
      <c r="AK194" s="4">
        <f>+Tabla22[[#This Row],[FECHA DE TERMINACIÓN  DEL CONTRATO ]]+120</f>
        <v>45329</v>
      </c>
      <c r="AL194" s="4">
        <f>+Tabla22[[#This Row],[OPORTUNIDAD PARA LIQUIDADAR BILATERALMENTE]]+60</f>
        <v>45389</v>
      </c>
      <c r="AM194" s="4">
        <f>+Tabla22[[#This Row],[OPORTUNIDAD PARA LIQUIDAR UNILATERALMENTE]]+720</f>
        <v>46109</v>
      </c>
      <c r="AN194" s="12" t="s">
        <v>90</v>
      </c>
    </row>
    <row r="195" spans="1:40" ht="29" x14ac:dyDescent="0.35">
      <c r="A195" s="12" t="s">
        <v>81</v>
      </c>
      <c r="B195" s="12" t="s">
        <v>1021</v>
      </c>
      <c r="C195" s="5">
        <v>45148</v>
      </c>
      <c r="D195" s="12" t="s">
        <v>911</v>
      </c>
      <c r="E195" s="6">
        <v>1040182755</v>
      </c>
      <c r="F195" s="12" t="s">
        <v>929</v>
      </c>
      <c r="G195" s="12" t="s">
        <v>1075</v>
      </c>
      <c r="H195" s="12"/>
      <c r="I195" s="22"/>
      <c r="J195" s="12"/>
      <c r="K195" s="12" t="s">
        <v>4</v>
      </c>
      <c r="L195" s="12" t="s">
        <v>24</v>
      </c>
      <c r="M195" s="12" t="s">
        <v>6</v>
      </c>
      <c r="N195" s="18">
        <f ca="1">+IF(Tabla22[[#This Row],[DÍAS PENDIENTES DE EJECUCIÓN]]&lt;=0,1,($Q$1-Tabla22[[#This Row],[FECHA ACTA DE INICIO]])/(Tabla22[[#This Row],[FECHA DE TERMINACIÓN  DEL CONTRATO ]]-Tabla22[[#This Row],[FECHA ACTA DE INICIO]]))</f>
        <v>0.74125874125874125</v>
      </c>
      <c r="O195" s="7">
        <v>28669762.133333333</v>
      </c>
      <c r="P195" s="5">
        <v>45148</v>
      </c>
      <c r="Q195" s="12" t="s">
        <v>1102</v>
      </c>
      <c r="R195" s="6">
        <f ca="1">+IF(Tabla22[[#This Row],[ESTADO ACTUAL DEL CONTRATO ]]="LIQUIDADO","OK",Tabla22[[#This Row],[FECHA DE TERMINACIÓN  DEL CONTRATO ]]-$Q$1)</f>
        <v>37</v>
      </c>
      <c r="S195" s="5">
        <v>45291</v>
      </c>
      <c r="T195" s="12"/>
      <c r="U195" s="13" t="s">
        <v>90</v>
      </c>
      <c r="V195" s="13" t="s">
        <v>90</v>
      </c>
      <c r="W195" s="13" t="s">
        <v>90</v>
      </c>
      <c r="X195" s="12" t="s">
        <v>200</v>
      </c>
      <c r="Y195" s="12" t="s">
        <v>21</v>
      </c>
      <c r="Z195" s="12" t="s">
        <v>92</v>
      </c>
      <c r="AA195" s="12"/>
      <c r="AB195" s="12"/>
      <c r="AC195" s="12"/>
      <c r="AD195" s="12"/>
      <c r="AE195" s="12"/>
      <c r="AF195" s="13" t="s">
        <v>90</v>
      </c>
      <c r="AG195" s="14" t="s">
        <v>1115</v>
      </c>
      <c r="AH195" s="13" t="s">
        <v>90</v>
      </c>
      <c r="AI195" s="4">
        <v>45148</v>
      </c>
      <c r="AJ195" s="13" t="s">
        <v>90</v>
      </c>
      <c r="AK195" s="4">
        <f>+Tabla22[[#This Row],[FECHA DE TERMINACIÓN  DEL CONTRATO ]]+120</f>
        <v>45411</v>
      </c>
      <c r="AL195" s="4">
        <f>+Tabla22[[#This Row],[OPORTUNIDAD PARA LIQUIDADAR BILATERALMENTE]]+60</f>
        <v>45471</v>
      </c>
      <c r="AM195" s="4">
        <f>+Tabla22[[#This Row],[OPORTUNIDAD PARA LIQUIDAR UNILATERALMENTE]]+720</f>
        <v>46191</v>
      </c>
      <c r="AN195" s="12" t="s">
        <v>90</v>
      </c>
    </row>
    <row r="196" spans="1:40" ht="29" x14ac:dyDescent="0.35">
      <c r="A196" s="12" t="s">
        <v>81</v>
      </c>
      <c r="B196" s="12" t="s">
        <v>1022</v>
      </c>
      <c r="C196" s="5">
        <v>45148</v>
      </c>
      <c r="D196" s="12" t="s">
        <v>154</v>
      </c>
      <c r="E196" s="6">
        <v>1116254457</v>
      </c>
      <c r="F196" s="12" t="s">
        <v>1060</v>
      </c>
      <c r="G196" s="12" t="s">
        <v>1076</v>
      </c>
      <c r="H196" s="12"/>
      <c r="I196" s="22"/>
      <c r="J196" s="12"/>
      <c r="K196" s="12" t="s">
        <v>4</v>
      </c>
      <c r="L196" s="12" t="s">
        <v>24</v>
      </c>
      <c r="M196" s="12" t="s">
        <v>6</v>
      </c>
      <c r="N196" s="18">
        <f ca="1">+IF(Tabla22[[#This Row],[DÍAS PENDIENTES DE EJECUCIÓN]]&lt;=0,1,($Q$1-Tabla22[[#This Row],[FECHA ACTA DE INICIO]])/(Tabla22[[#This Row],[FECHA DE TERMINACIÓN  DEL CONTRATO ]]-Tabla22[[#This Row],[FECHA ACTA DE INICIO]]))</f>
        <v>0.74125874125874125</v>
      </c>
      <c r="O196" s="7">
        <v>15090941.133333335</v>
      </c>
      <c r="P196" s="5">
        <v>45148</v>
      </c>
      <c r="Q196" s="12" t="s">
        <v>1102</v>
      </c>
      <c r="R196" s="6">
        <f ca="1">+IF(Tabla22[[#This Row],[ESTADO ACTUAL DEL CONTRATO ]]="LIQUIDADO","OK",Tabla22[[#This Row],[FECHA DE TERMINACIÓN  DEL CONTRATO ]]-$Q$1)</f>
        <v>37</v>
      </c>
      <c r="S196" s="5">
        <v>45291</v>
      </c>
      <c r="T196" s="12"/>
      <c r="U196" s="13" t="s">
        <v>90</v>
      </c>
      <c r="V196" s="13" t="s">
        <v>90</v>
      </c>
      <c r="W196" s="13" t="s">
        <v>90</v>
      </c>
      <c r="X196" s="12" t="s">
        <v>200</v>
      </c>
      <c r="Y196" s="12" t="s">
        <v>21</v>
      </c>
      <c r="Z196" s="12" t="s">
        <v>92</v>
      </c>
      <c r="AA196" s="12"/>
      <c r="AB196" s="12"/>
      <c r="AC196" s="12"/>
      <c r="AD196" s="12"/>
      <c r="AE196" s="12"/>
      <c r="AF196" s="13" t="s">
        <v>90</v>
      </c>
      <c r="AG196" s="14" t="s">
        <v>1116</v>
      </c>
      <c r="AH196" s="13" t="s">
        <v>90</v>
      </c>
      <c r="AI196" s="4">
        <v>45148</v>
      </c>
      <c r="AJ196" s="13" t="s">
        <v>90</v>
      </c>
      <c r="AK196" s="4">
        <f>+Tabla22[[#This Row],[FECHA DE TERMINACIÓN  DEL CONTRATO ]]+120</f>
        <v>45411</v>
      </c>
      <c r="AL196" s="4">
        <f>+Tabla22[[#This Row],[OPORTUNIDAD PARA LIQUIDADAR BILATERALMENTE]]+60</f>
        <v>45471</v>
      </c>
      <c r="AM196" s="4">
        <f>+Tabla22[[#This Row],[OPORTUNIDAD PARA LIQUIDAR UNILATERALMENTE]]+720</f>
        <v>46191</v>
      </c>
      <c r="AN196" s="12" t="s">
        <v>90</v>
      </c>
    </row>
    <row r="197" spans="1:40" ht="29" x14ac:dyDescent="0.35">
      <c r="A197" s="12" t="s">
        <v>81</v>
      </c>
      <c r="B197" s="12" t="s">
        <v>1023</v>
      </c>
      <c r="C197" s="5">
        <v>45148</v>
      </c>
      <c r="D197" s="12" t="s">
        <v>184</v>
      </c>
      <c r="E197" s="6">
        <v>43160884</v>
      </c>
      <c r="F197" s="12" t="s">
        <v>659</v>
      </c>
      <c r="G197" s="12" t="s">
        <v>1077</v>
      </c>
      <c r="H197" s="12"/>
      <c r="I197" s="22"/>
      <c r="J197" s="12"/>
      <c r="K197" s="12" t="s">
        <v>4</v>
      </c>
      <c r="L197" s="12" t="s">
        <v>24</v>
      </c>
      <c r="M197" s="12" t="s">
        <v>6</v>
      </c>
      <c r="N197" s="18">
        <f ca="1">+IF(Tabla22[[#This Row],[DÍAS PENDIENTES DE EJECUCIÓN]]&lt;=0,1,($Q$1-Tabla22[[#This Row],[FECHA ACTA DE INICIO]])/(Tabla22[[#This Row],[FECHA DE TERMINACIÓN  DEL CONTRATO ]]-Tabla22[[#This Row],[FECHA ACTA DE INICIO]]))</f>
        <v>0.74125874125874125</v>
      </c>
      <c r="O197" s="7">
        <v>31638011.800000001</v>
      </c>
      <c r="P197" s="5">
        <v>45148</v>
      </c>
      <c r="Q197" s="12" t="s">
        <v>1102</v>
      </c>
      <c r="R197" s="6">
        <f ca="1">+IF(Tabla22[[#This Row],[ESTADO ACTUAL DEL CONTRATO ]]="LIQUIDADO","OK",Tabla22[[#This Row],[FECHA DE TERMINACIÓN  DEL CONTRATO ]]-$Q$1)</f>
        <v>37</v>
      </c>
      <c r="S197" s="5">
        <v>45291</v>
      </c>
      <c r="T197" s="12"/>
      <c r="U197" s="13" t="s">
        <v>90</v>
      </c>
      <c r="V197" s="13" t="s">
        <v>90</v>
      </c>
      <c r="W197" s="13" t="s">
        <v>90</v>
      </c>
      <c r="X197" s="12" t="s">
        <v>200</v>
      </c>
      <c r="Y197" s="12" t="s">
        <v>21</v>
      </c>
      <c r="Z197" s="12" t="s">
        <v>92</v>
      </c>
      <c r="AA197" s="12"/>
      <c r="AB197" s="12"/>
      <c r="AC197" s="12"/>
      <c r="AD197" s="12"/>
      <c r="AE197" s="12"/>
      <c r="AF197" s="13" t="s">
        <v>90</v>
      </c>
      <c r="AG197" s="14" t="s">
        <v>1117</v>
      </c>
      <c r="AH197" s="13" t="s">
        <v>90</v>
      </c>
      <c r="AI197" s="4">
        <v>45148</v>
      </c>
      <c r="AJ197" s="13" t="s">
        <v>90</v>
      </c>
      <c r="AK197" s="4">
        <f>+Tabla22[[#This Row],[FECHA DE TERMINACIÓN  DEL CONTRATO ]]+120</f>
        <v>45411</v>
      </c>
      <c r="AL197" s="4">
        <f>+Tabla22[[#This Row],[OPORTUNIDAD PARA LIQUIDADAR BILATERALMENTE]]+60</f>
        <v>45471</v>
      </c>
      <c r="AM197" s="4">
        <f>+Tabla22[[#This Row],[OPORTUNIDAD PARA LIQUIDAR UNILATERALMENTE]]+720</f>
        <v>46191</v>
      </c>
      <c r="AN197" s="12" t="s">
        <v>90</v>
      </c>
    </row>
    <row r="198" spans="1:40" ht="29" x14ac:dyDescent="0.35">
      <c r="A198" s="12" t="s">
        <v>81</v>
      </c>
      <c r="B198" s="12" t="s">
        <v>1024</v>
      </c>
      <c r="C198" s="5">
        <v>45148</v>
      </c>
      <c r="D198" s="12" t="s">
        <v>158</v>
      </c>
      <c r="E198" s="6">
        <v>1017212350</v>
      </c>
      <c r="F198" s="12" t="s">
        <v>679</v>
      </c>
      <c r="G198" s="12" t="s">
        <v>1078</v>
      </c>
      <c r="H198" s="12"/>
      <c r="I198" s="22"/>
      <c r="J198" s="12"/>
      <c r="K198" s="12" t="s">
        <v>4</v>
      </c>
      <c r="L198" s="12" t="s">
        <v>24</v>
      </c>
      <c r="M198" s="12" t="s">
        <v>6</v>
      </c>
      <c r="N198" s="18">
        <f ca="1">+IF(Tabla22[[#This Row],[DÍAS PENDIENTES DE EJECUCIÓN]]&lt;=0,1,($Q$1-Tabla22[[#This Row],[FECHA ACTA DE INICIO]])/(Tabla22[[#This Row],[FECHA DE TERMINACIÓN  DEL CONTRATO ]]-Tabla22[[#This Row],[FECHA ACTA DE INICIO]]))</f>
        <v>0.74125874125874125</v>
      </c>
      <c r="O198" s="7">
        <v>15090941.133333335</v>
      </c>
      <c r="P198" s="5">
        <v>45148</v>
      </c>
      <c r="Q198" s="12" t="s">
        <v>1102</v>
      </c>
      <c r="R198" s="6">
        <f ca="1">+IF(Tabla22[[#This Row],[ESTADO ACTUAL DEL CONTRATO ]]="LIQUIDADO","OK",Tabla22[[#This Row],[FECHA DE TERMINACIÓN  DEL CONTRATO ]]-$Q$1)</f>
        <v>37</v>
      </c>
      <c r="S198" s="5">
        <v>45291</v>
      </c>
      <c r="T198" s="12"/>
      <c r="U198" s="13" t="s">
        <v>90</v>
      </c>
      <c r="V198" s="13" t="s">
        <v>90</v>
      </c>
      <c r="W198" s="13" t="s">
        <v>90</v>
      </c>
      <c r="X198" s="12" t="s">
        <v>200</v>
      </c>
      <c r="Y198" s="12" t="s">
        <v>21</v>
      </c>
      <c r="Z198" s="12" t="s">
        <v>92</v>
      </c>
      <c r="AA198" s="12"/>
      <c r="AB198" s="12"/>
      <c r="AC198" s="12"/>
      <c r="AD198" s="12"/>
      <c r="AE198" s="12"/>
      <c r="AF198" s="13" t="s">
        <v>90</v>
      </c>
      <c r="AG198" s="14" t="s">
        <v>1118</v>
      </c>
      <c r="AH198" s="13" t="s">
        <v>90</v>
      </c>
      <c r="AI198" s="4">
        <v>45148</v>
      </c>
      <c r="AJ198" s="13" t="s">
        <v>90</v>
      </c>
      <c r="AK198" s="4">
        <f>+Tabla22[[#This Row],[FECHA DE TERMINACIÓN  DEL CONTRATO ]]+120</f>
        <v>45411</v>
      </c>
      <c r="AL198" s="4">
        <f>+Tabla22[[#This Row],[OPORTUNIDAD PARA LIQUIDADAR BILATERALMENTE]]+60</f>
        <v>45471</v>
      </c>
      <c r="AM198" s="4">
        <f>+Tabla22[[#This Row],[OPORTUNIDAD PARA LIQUIDAR UNILATERALMENTE]]+720</f>
        <v>46191</v>
      </c>
      <c r="AN198" s="12" t="s">
        <v>90</v>
      </c>
    </row>
    <row r="199" spans="1:40" ht="29" x14ac:dyDescent="0.35">
      <c r="A199" s="12" t="s">
        <v>81</v>
      </c>
      <c r="B199" s="12" t="s">
        <v>1025</v>
      </c>
      <c r="C199" s="5">
        <v>45148</v>
      </c>
      <c r="D199" s="12" t="s">
        <v>146</v>
      </c>
      <c r="E199" s="6">
        <v>1152683822</v>
      </c>
      <c r="F199" s="12" t="s">
        <v>440</v>
      </c>
      <c r="G199" s="12" t="s">
        <v>1079</v>
      </c>
      <c r="H199" s="12"/>
      <c r="I199" s="22"/>
      <c r="J199" s="12"/>
      <c r="K199" s="12" t="s">
        <v>4</v>
      </c>
      <c r="L199" s="12" t="s">
        <v>24</v>
      </c>
      <c r="M199" s="12" t="s">
        <v>6</v>
      </c>
      <c r="N199" s="18">
        <f ca="1">+IF(Tabla22[[#This Row],[DÍAS PENDIENTES DE EJECUCIÓN]]&lt;=0,1,($Q$1-Tabla22[[#This Row],[FECHA ACTA DE INICIO]])/(Tabla22[[#This Row],[FECHA DE TERMINACIÓN  DEL CONTRATO ]]-Tabla22[[#This Row],[FECHA ACTA DE INICIO]]))</f>
        <v>0.74125874125874125</v>
      </c>
      <c r="O199" s="7">
        <v>18088319.733333334</v>
      </c>
      <c r="P199" s="5">
        <v>45148</v>
      </c>
      <c r="Q199" s="12" t="s">
        <v>1102</v>
      </c>
      <c r="R199" s="6">
        <f ca="1">+IF(Tabla22[[#This Row],[ESTADO ACTUAL DEL CONTRATO ]]="LIQUIDADO","OK",Tabla22[[#This Row],[FECHA DE TERMINACIÓN  DEL CONTRATO ]]-$Q$1)</f>
        <v>37</v>
      </c>
      <c r="S199" s="5">
        <v>45291</v>
      </c>
      <c r="T199" s="12"/>
      <c r="U199" s="13" t="s">
        <v>90</v>
      </c>
      <c r="V199" s="13" t="s">
        <v>90</v>
      </c>
      <c r="W199" s="13" t="s">
        <v>90</v>
      </c>
      <c r="X199" s="12" t="s">
        <v>200</v>
      </c>
      <c r="Y199" s="12" t="s">
        <v>21</v>
      </c>
      <c r="Z199" s="12" t="s">
        <v>92</v>
      </c>
      <c r="AA199" s="12"/>
      <c r="AB199" s="12"/>
      <c r="AC199" s="12"/>
      <c r="AD199" s="12"/>
      <c r="AE199" s="12"/>
      <c r="AF199" s="13" t="s">
        <v>90</v>
      </c>
      <c r="AG199" s="14" t="s">
        <v>1119</v>
      </c>
      <c r="AH199" s="13" t="s">
        <v>90</v>
      </c>
      <c r="AI199" s="4">
        <v>45148</v>
      </c>
      <c r="AJ199" s="13" t="s">
        <v>90</v>
      </c>
      <c r="AK199" s="4">
        <f>+Tabla22[[#This Row],[FECHA DE TERMINACIÓN  DEL CONTRATO ]]+120</f>
        <v>45411</v>
      </c>
      <c r="AL199" s="4">
        <f>+Tabla22[[#This Row],[OPORTUNIDAD PARA LIQUIDADAR BILATERALMENTE]]+60</f>
        <v>45471</v>
      </c>
      <c r="AM199" s="4">
        <f>+Tabla22[[#This Row],[OPORTUNIDAD PARA LIQUIDAR UNILATERALMENTE]]+720</f>
        <v>46191</v>
      </c>
      <c r="AN199" s="12" t="s">
        <v>90</v>
      </c>
    </row>
    <row r="200" spans="1:40" ht="29" x14ac:dyDescent="0.35">
      <c r="A200" s="12" t="s">
        <v>81</v>
      </c>
      <c r="B200" s="12" t="s">
        <v>1026</v>
      </c>
      <c r="C200" s="5">
        <v>45148</v>
      </c>
      <c r="D200" s="12" t="s">
        <v>230</v>
      </c>
      <c r="E200" s="6">
        <v>1037592969</v>
      </c>
      <c r="F200" s="12" t="s">
        <v>438</v>
      </c>
      <c r="G200" s="12" t="s">
        <v>1080</v>
      </c>
      <c r="H200" s="12"/>
      <c r="I200" s="22"/>
      <c r="J200" s="12"/>
      <c r="K200" s="12" t="s">
        <v>4</v>
      </c>
      <c r="L200" s="12" t="s">
        <v>24</v>
      </c>
      <c r="M200" s="12" t="s">
        <v>6</v>
      </c>
      <c r="N200" s="18">
        <f ca="1">+IF(Tabla22[[#This Row],[DÍAS PENDIENTES DE EJECUCIÓN]]&lt;=0,1,($Q$1-Tabla22[[#This Row],[FECHA ACTA DE INICIO]])/(Tabla22[[#This Row],[FECHA DE TERMINACIÓN  DEL CONTRATO ]]-Tabla22[[#This Row],[FECHA ACTA DE INICIO]]))</f>
        <v>0.74125874125874125</v>
      </c>
      <c r="O200" s="7">
        <v>30489137.133333333</v>
      </c>
      <c r="P200" s="5">
        <v>45148</v>
      </c>
      <c r="Q200" s="12" t="s">
        <v>1102</v>
      </c>
      <c r="R200" s="6">
        <f ca="1">+IF(Tabla22[[#This Row],[ESTADO ACTUAL DEL CONTRATO ]]="LIQUIDADO","OK",Tabla22[[#This Row],[FECHA DE TERMINACIÓN  DEL CONTRATO ]]-$Q$1)</f>
        <v>37</v>
      </c>
      <c r="S200" s="5">
        <v>45291</v>
      </c>
      <c r="T200" s="12"/>
      <c r="U200" s="13" t="s">
        <v>90</v>
      </c>
      <c r="V200" s="13" t="s">
        <v>90</v>
      </c>
      <c r="W200" s="13" t="s">
        <v>90</v>
      </c>
      <c r="X200" s="12" t="s">
        <v>200</v>
      </c>
      <c r="Y200" s="12" t="s">
        <v>21</v>
      </c>
      <c r="Z200" s="12" t="s">
        <v>92</v>
      </c>
      <c r="AA200" s="12"/>
      <c r="AB200" s="12"/>
      <c r="AC200" s="12"/>
      <c r="AD200" s="12"/>
      <c r="AE200" s="12"/>
      <c r="AF200" s="13" t="s">
        <v>90</v>
      </c>
      <c r="AG200" s="14" t="s">
        <v>1120</v>
      </c>
      <c r="AH200" s="13" t="s">
        <v>90</v>
      </c>
      <c r="AI200" s="4">
        <v>45148</v>
      </c>
      <c r="AJ200" s="13" t="s">
        <v>90</v>
      </c>
      <c r="AK200" s="4">
        <f>+Tabla22[[#This Row],[FECHA DE TERMINACIÓN  DEL CONTRATO ]]+120</f>
        <v>45411</v>
      </c>
      <c r="AL200" s="4">
        <f>+Tabla22[[#This Row],[OPORTUNIDAD PARA LIQUIDADAR BILATERALMENTE]]+60</f>
        <v>45471</v>
      </c>
      <c r="AM200" s="4">
        <f>+Tabla22[[#This Row],[OPORTUNIDAD PARA LIQUIDAR UNILATERALMENTE]]+720</f>
        <v>46191</v>
      </c>
      <c r="AN200" s="12" t="s">
        <v>90</v>
      </c>
    </row>
    <row r="201" spans="1:40" ht="29" x14ac:dyDescent="0.35">
      <c r="A201" s="12" t="s">
        <v>81</v>
      </c>
      <c r="B201" s="12" t="s">
        <v>1027</v>
      </c>
      <c r="C201" s="5">
        <v>45148</v>
      </c>
      <c r="D201" s="12" t="s">
        <v>157</v>
      </c>
      <c r="E201" s="6">
        <v>71783637</v>
      </c>
      <c r="F201" s="12" t="s">
        <v>729</v>
      </c>
      <c r="G201" s="12" t="s">
        <v>1081</v>
      </c>
      <c r="H201" s="12"/>
      <c r="I201" s="22"/>
      <c r="J201" s="12"/>
      <c r="K201" s="12" t="s">
        <v>4</v>
      </c>
      <c r="L201" s="12" t="s">
        <v>24</v>
      </c>
      <c r="M201" s="12" t="s">
        <v>6</v>
      </c>
      <c r="N201" s="18">
        <f ca="1">+IF(Tabla22[[#This Row],[DÍAS PENDIENTES DE EJECUCIÓN]]&lt;=0,1,($Q$1-Tabla22[[#This Row],[FECHA ACTA DE INICIO]])/(Tabla22[[#This Row],[FECHA DE TERMINACIÓN  DEL CONTRATO ]]-Tabla22[[#This Row],[FECHA ACTA DE INICIO]]))</f>
        <v>0.74125874125874125</v>
      </c>
      <c r="O201" s="7">
        <v>35500000</v>
      </c>
      <c r="P201" s="5">
        <v>45148</v>
      </c>
      <c r="Q201" s="12" t="s">
        <v>1102</v>
      </c>
      <c r="R201" s="6">
        <f ca="1">+IF(Tabla22[[#This Row],[ESTADO ACTUAL DEL CONTRATO ]]="LIQUIDADO","OK",Tabla22[[#This Row],[FECHA DE TERMINACIÓN  DEL CONTRATO ]]-$Q$1)</f>
        <v>37</v>
      </c>
      <c r="S201" s="5">
        <v>45291</v>
      </c>
      <c r="T201" s="12"/>
      <c r="U201" s="13" t="s">
        <v>90</v>
      </c>
      <c r="V201" s="13" t="s">
        <v>90</v>
      </c>
      <c r="W201" s="13" t="s">
        <v>90</v>
      </c>
      <c r="X201" s="12" t="s">
        <v>200</v>
      </c>
      <c r="Y201" s="12" t="s">
        <v>21</v>
      </c>
      <c r="Z201" s="12" t="s">
        <v>92</v>
      </c>
      <c r="AA201" s="12"/>
      <c r="AB201" s="12"/>
      <c r="AC201" s="12"/>
      <c r="AD201" s="12"/>
      <c r="AE201" s="12"/>
      <c r="AF201" s="13" t="s">
        <v>90</v>
      </c>
      <c r="AG201" s="14" t="s">
        <v>1121</v>
      </c>
      <c r="AH201" s="13" t="s">
        <v>90</v>
      </c>
      <c r="AI201" s="4">
        <v>45148</v>
      </c>
      <c r="AJ201" s="13" t="s">
        <v>90</v>
      </c>
      <c r="AK201" s="4">
        <f>+Tabla22[[#This Row],[FECHA DE TERMINACIÓN  DEL CONTRATO ]]+120</f>
        <v>45411</v>
      </c>
      <c r="AL201" s="4">
        <f>+Tabla22[[#This Row],[OPORTUNIDAD PARA LIQUIDADAR BILATERALMENTE]]+60</f>
        <v>45471</v>
      </c>
      <c r="AM201" s="4">
        <f>+Tabla22[[#This Row],[OPORTUNIDAD PARA LIQUIDAR UNILATERALMENTE]]+720</f>
        <v>46191</v>
      </c>
      <c r="AN201" s="12" t="s">
        <v>90</v>
      </c>
    </row>
    <row r="202" spans="1:40" ht="29" x14ac:dyDescent="0.35">
      <c r="A202" s="12" t="s">
        <v>81</v>
      </c>
      <c r="B202" s="12" t="s">
        <v>1028</v>
      </c>
      <c r="C202" s="5">
        <v>45148</v>
      </c>
      <c r="D202" s="12" t="s">
        <v>231</v>
      </c>
      <c r="E202" s="6">
        <v>1128454913</v>
      </c>
      <c r="F202" s="12" t="s">
        <v>732</v>
      </c>
      <c r="G202" s="12" t="s">
        <v>1082</v>
      </c>
      <c r="H202" s="12"/>
      <c r="I202" s="22"/>
      <c r="J202" s="12"/>
      <c r="K202" s="12" t="s">
        <v>4</v>
      </c>
      <c r="L202" s="12" t="s">
        <v>24</v>
      </c>
      <c r="M202" s="12" t="s">
        <v>6</v>
      </c>
      <c r="N202" s="18">
        <f ca="1">+IF(Tabla22[[#This Row],[DÍAS PENDIENTES DE EJECUCIÓN]]&lt;=0,1,($Q$1-Tabla22[[#This Row],[FECHA ACTA DE INICIO]])/(Tabla22[[#This Row],[FECHA DE TERMINACIÓN  DEL CONTRATO ]]-Tabla22[[#This Row],[FECHA ACTA DE INICIO]]))</f>
        <v>0.74125874125874125</v>
      </c>
      <c r="O202" s="7">
        <v>20454631.400000002</v>
      </c>
      <c r="P202" s="5">
        <v>45148</v>
      </c>
      <c r="Q202" s="12" t="s">
        <v>1102</v>
      </c>
      <c r="R202" s="6">
        <f ca="1">+IF(Tabla22[[#This Row],[ESTADO ACTUAL DEL CONTRATO ]]="LIQUIDADO","OK",Tabla22[[#This Row],[FECHA DE TERMINACIÓN  DEL CONTRATO ]]-$Q$1)</f>
        <v>37</v>
      </c>
      <c r="S202" s="5">
        <v>45291</v>
      </c>
      <c r="T202" s="12"/>
      <c r="U202" s="13" t="s">
        <v>90</v>
      </c>
      <c r="V202" s="13" t="s">
        <v>90</v>
      </c>
      <c r="W202" s="13" t="s">
        <v>90</v>
      </c>
      <c r="X202" s="12" t="s">
        <v>200</v>
      </c>
      <c r="Y202" s="12" t="s">
        <v>21</v>
      </c>
      <c r="Z202" s="12" t="s">
        <v>92</v>
      </c>
      <c r="AA202" s="12"/>
      <c r="AB202" s="12"/>
      <c r="AC202" s="12"/>
      <c r="AD202" s="12"/>
      <c r="AE202" s="12"/>
      <c r="AF202" s="13" t="s">
        <v>90</v>
      </c>
      <c r="AG202" s="14" t="s">
        <v>1122</v>
      </c>
      <c r="AH202" s="13" t="s">
        <v>90</v>
      </c>
      <c r="AI202" s="4">
        <v>45148</v>
      </c>
      <c r="AJ202" s="13" t="s">
        <v>90</v>
      </c>
      <c r="AK202" s="4">
        <f>+Tabla22[[#This Row],[FECHA DE TERMINACIÓN  DEL CONTRATO ]]+120</f>
        <v>45411</v>
      </c>
      <c r="AL202" s="4">
        <f>+Tabla22[[#This Row],[OPORTUNIDAD PARA LIQUIDADAR BILATERALMENTE]]+60</f>
        <v>45471</v>
      </c>
      <c r="AM202" s="4">
        <f>+Tabla22[[#This Row],[OPORTUNIDAD PARA LIQUIDAR UNILATERALMENTE]]+720</f>
        <v>46191</v>
      </c>
      <c r="AN202" s="12" t="s">
        <v>90</v>
      </c>
    </row>
    <row r="203" spans="1:40" ht="29" x14ac:dyDescent="0.35">
      <c r="A203" s="12" t="s">
        <v>81</v>
      </c>
      <c r="B203" s="12" t="s">
        <v>1029</v>
      </c>
      <c r="C203" s="5">
        <v>45148</v>
      </c>
      <c r="D203" s="12" t="s">
        <v>185</v>
      </c>
      <c r="E203" s="6">
        <v>1152198407</v>
      </c>
      <c r="F203" s="12" t="s">
        <v>400</v>
      </c>
      <c r="G203" s="12" t="s">
        <v>1083</v>
      </c>
      <c r="H203" s="12"/>
      <c r="I203" s="22"/>
      <c r="J203" s="12"/>
      <c r="K203" s="12" t="s">
        <v>4</v>
      </c>
      <c r="L203" s="12" t="s">
        <v>24</v>
      </c>
      <c r="M203" s="12" t="s">
        <v>6</v>
      </c>
      <c r="N203" s="18">
        <f ca="1">+IF(Tabla22[[#This Row],[DÍAS PENDIENTES DE EJECUCIÓN]]&lt;=0,1,($Q$1-Tabla22[[#This Row],[FECHA ACTA DE INICIO]])/(Tabla22[[#This Row],[FECHA DE TERMINACIÓN  DEL CONTRATO ]]-Tabla22[[#This Row],[FECHA ACTA DE INICIO]]))</f>
        <v>0.74125874125874125</v>
      </c>
      <c r="O203" s="7">
        <v>20454631.400000002</v>
      </c>
      <c r="P203" s="5">
        <v>45148</v>
      </c>
      <c r="Q203" s="12" t="s">
        <v>1102</v>
      </c>
      <c r="R203" s="6">
        <f ca="1">+IF(Tabla22[[#This Row],[ESTADO ACTUAL DEL CONTRATO ]]="LIQUIDADO","OK",Tabla22[[#This Row],[FECHA DE TERMINACIÓN  DEL CONTRATO ]]-$Q$1)</f>
        <v>37</v>
      </c>
      <c r="S203" s="5">
        <v>45291</v>
      </c>
      <c r="T203" s="12"/>
      <c r="U203" s="13" t="s">
        <v>90</v>
      </c>
      <c r="V203" s="13" t="s">
        <v>90</v>
      </c>
      <c r="W203" s="13" t="s">
        <v>90</v>
      </c>
      <c r="X203" s="12" t="s">
        <v>200</v>
      </c>
      <c r="Y203" s="12" t="s">
        <v>21</v>
      </c>
      <c r="Z203" s="12" t="s">
        <v>92</v>
      </c>
      <c r="AA203" s="12"/>
      <c r="AB203" s="12"/>
      <c r="AC203" s="12"/>
      <c r="AD203" s="12"/>
      <c r="AE203" s="12"/>
      <c r="AF203" s="13" t="s">
        <v>90</v>
      </c>
      <c r="AG203" s="14" t="s">
        <v>1123</v>
      </c>
      <c r="AH203" s="13" t="s">
        <v>90</v>
      </c>
      <c r="AI203" s="4">
        <v>45148</v>
      </c>
      <c r="AJ203" s="13" t="s">
        <v>90</v>
      </c>
      <c r="AK203" s="4">
        <f>+Tabla22[[#This Row],[FECHA DE TERMINACIÓN  DEL CONTRATO ]]+120</f>
        <v>45411</v>
      </c>
      <c r="AL203" s="4">
        <f>+Tabla22[[#This Row],[OPORTUNIDAD PARA LIQUIDADAR BILATERALMENTE]]+60</f>
        <v>45471</v>
      </c>
      <c r="AM203" s="4">
        <f>+Tabla22[[#This Row],[OPORTUNIDAD PARA LIQUIDAR UNILATERALMENTE]]+720</f>
        <v>46191</v>
      </c>
      <c r="AN203" s="12" t="s">
        <v>90</v>
      </c>
    </row>
    <row r="204" spans="1:40" ht="29" x14ac:dyDescent="0.35">
      <c r="A204" s="12" t="s">
        <v>81</v>
      </c>
      <c r="B204" s="12" t="s">
        <v>1030</v>
      </c>
      <c r="C204" s="5">
        <v>45148</v>
      </c>
      <c r="D204" s="12" t="s">
        <v>186</v>
      </c>
      <c r="E204" s="6">
        <v>70114463</v>
      </c>
      <c r="F204" s="12" t="s">
        <v>737</v>
      </c>
      <c r="G204" s="12" t="s">
        <v>1084</v>
      </c>
      <c r="H204" s="12"/>
      <c r="I204" s="22"/>
      <c r="J204" s="12"/>
      <c r="K204" s="12" t="s">
        <v>4</v>
      </c>
      <c r="L204" s="12" t="s">
        <v>24</v>
      </c>
      <c r="M204" s="12" t="s">
        <v>6</v>
      </c>
      <c r="N204" s="18">
        <f ca="1">+IF(Tabla22[[#This Row],[DÍAS PENDIENTES DE EJECUCIÓN]]&lt;=0,1,($Q$1-Tabla22[[#This Row],[FECHA ACTA DE INICIO]])/(Tabla22[[#This Row],[FECHA DE TERMINACIÓN  DEL CONTRATO ]]-Tabla22[[#This Row],[FECHA ACTA DE INICIO]]))</f>
        <v>0.74125874125874125</v>
      </c>
      <c r="O204" s="7">
        <v>12041685.200000001</v>
      </c>
      <c r="P204" s="5">
        <v>45148</v>
      </c>
      <c r="Q204" s="12" t="s">
        <v>1102</v>
      </c>
      <c r="R204" s="6">
        <f ca="1">+IF(Tabla22[[#This Row],[ESTADO ACTUAL DEL CONTRATO ]]="LIQUIDADO","OK",Tabla22[[#This Row],[FECHA DE TERMINACIÓN  DEL CONTRATO ]]-$Q$1)</f>
        <v>37</v>
      </c>
      <c r="S204" s="5">
        <v>45291</v>
      </c>
      <c r="T204" s="12"/>
      <c r="U204" s="13" t="s">
        <v>90</v>
      </c>
      <c r="V204" s="13" t="s">
        <v>90</v>
      </c>
      <c r="W204" s="13" t="s">
        <v>90</v>
      </c>
      <c r="X204" s="12" t="s">
        <v>200</v>
      </c>
      <c r="Y204" s="12" t="s">
        <v>21</v>
      </c>
      <c r="Z204" s="12" t="s">
        <v>92</v>
      </c>
      <c r="AA204" s="12"/>
      <c r="AB204" s="12"/>
      <c r="AC204" s="12"/>
      <c r="AD204" s="12"/>
      <c r="AE204" s="12"/>
      <c r="AF204" s="13" t="s">
        <v>90</v>
      </c>
      <c r="AG204" s="14" t="s">
        <v>1124</v>
      </c>
      <c r="AH204" s="13" t="s">
        <v>90</v>
      </c>
      <c r="AI204" s="4">
        <v>45148</v>
      </c>
      <c r="AJ204" s="13" t="s">
        <v>90</v>
      </c>
      <c r="AK204" s="4">
        <f>+Tabla22[[#This Row],[FECHA DE TERMINACIÓN  DEL CONTRATO ]]+120</f>
        <v>45411</v>
      </c>
      <c r="AL204" s="4">
        <f>+Tabla22[[#This Row],[OPORTUNIDAD PARA LIQUIDADAR BILATERALMENTE]]+60</f>
        <v>45471</v>
      </c>
      <c r="AM204" s="4">
        <f>+Tabla22[[#This Row],[OPORTUNIDAD PARA LIQUIDAR UNILATERALMENTE]]+720</f>
        <v>46191</v>
      </c>
      <c r="AN204" s="12" t="s">
        <v>90</v>
      </c>
    </row>
    <row r="205" spans="1:40" ht="29" x14ac:dyDescent="0.35">
      <c r="A205" s="12" t="s">
        <v>81</v>
      </c>
      <c r="B205" s="12" t="s">
        <v>1031</v>
      </c>
      <c r="C205" s="5">
        <v>45148</v>
      </c>
      <c r="D205" s="12" t="s">
        <v>187</v>
      </c>
      <c r="E205" s="6">
        <v>1214729156</v>
      </c>
      <c r="F205" s="12" t="s">
        <v>436</v>
      </c>
      <c r="G205" s="12" t="s">
        <v>1085</v>
      </c>
      <c r="H205" s="12"/>
      <c r="I205" s="22"/>
      <c r="J205" s="12"/>
      <c r="K205" s="12" t="s">
        <v>4</v>
      </c>
      <c r="L205" s="12" t="s">
        <v>24</v>
      </c>
      <c r="M205" s="12" t="s">
        <v>6</v>
      </c>
      <c r="N205" s="18">
        <f ca="1">+IF(Tabla22[[#This Row],[DÍAS PENDIENTES DE EJECUCIÓN]]&lt;=0,1,($Q$1-Tabla22[[#This Row],[FECHA ACTA DE INICIO]])/(Tabla22[[#This Row],[FECHA DE TERMINACIÓN  DEL CONTRATO ]]-Tabla22[[#This Row],[FECHA ACTA DE INICIO]]))</f>
        <v>0.74125874125874125</v>
      </c>
      <c r="O205" s="7">
        <v>15090941.133333335</v>
      </c>
      <c r="P205" s="5">
        <v>45148</v>
      </c>
      <c r="Q205" s="12" t="s">
        <v>1102</v>
      </c>
      <c r="R205" s="6">
        <f ca="1">+IF(Tabla22[[#This Row],[ESTADO ACTUAL DEL CONTRATO ]]="LIQUIDADO","OK",Tabla22[[#This Row],[FECHA DE TERMINACIÓN  DEL CONTRATO ]]-$Q$1)</f>
        <v>37</v>
      </c>
      <c r="S205" s="5">
        <v>45291</v>
      </c>
      <c r="T205" s="12"/>
      <c r="U205" s="13" t="s">
        <v>90</v>
      </c>
      <c r="V205" s="13" t="s">
        <v>90</v>
      </c>
      <c r="W205" s="13" t="s">
        <v>90</v>
      </c>
      <c r="X205" s="12" t="s">
        <v>200</v>
      </c>
      <c r="Y205" s="12" t="s">
        <v>21</v>
      </c>
      <c r="Z205" s="12" t="s">
        <v>92</v>
      </c>
      <c r="AA205" s="12"/>
      <c r="AB205" s="12"/>
      <c r="AC205" s="12"/>
      <c r="AD205" s="12"/>
      <c r="AE205" s="12"/>
      <c r="AF205" s="13" t="s">
        <v>90</v>
      </c>
      <c r="AG205" s="14" t="s">
        <v>1125</v>
      </c>
      <c r="AH205" s="13" t="s">
        <v>90</v>
      </c>
      <c r="AI205" s="4">
        <v>45148</v>
      </c>
      <c r="AJ205" s="13" t="s">
        <v>90</v>
      </c>
      <c r="AK205" s="4">
        <f>+Tabla22[[#This Row],[FECHA DE TERMINACIÓN  DEL CONTRATO ]]+120</f>
        <v>45411</v>
      </c>
      <c r="AL205" s="4">
        <f>+Tabla22[[#This Row],[OPORTUNIDAD PARA LIQUIDADAR BILATERALMENTE]]+60</f>
        <v>45471</v>
      </c>
      <c r="AM205" s="4">
        <f>+Tabla22[[#This Row],[OPORTUNIDAD PARA LIQUIDAR UNILATERALMENTE]]+720</f>
        <v>46191</v>
      </c>
      <c r="AN205" s="12" t="s">
        <v>90</v>
      </c>
    </row>
    <row r="206" spans="1:40" ht="29" x14ac:dyDescent="0.35">
      <c r="A206" s="12" t="s">
        <v>81</v>
      </c>
      <c r="B206" s="12" t="s">
        <v>1032</v>
      </c>
      <c r="C206" s="5">
        <v>45148</v>
      </c>
      <c r="D206" s="12" t="s">
        <v>162</v>
      </c>
      <c r="E206" s="6">
        <v>43625187</v>
      </c>
      <c r="F206" s="12" t="s">
        <v>741</v>
      </c>
      <c r="G206" s="12" t="s">
        <v>1086</v>
      </c>
      <c r="H206" s="12"/>
      <c r="I206" s="22"/>
      <c r="J206" s="12"/>
      <c r="K206" s="12" t="s">
        <v>4</v>
      </c>
      <c r="L206" s="12" t="s">
        <v>24</v>
      </c>
      <c r="M206" s="12" t="s">
        <v>6</v>
      </c>
      <c r="N206" s="18">
        <f ca="1">+IF(Tabla22[[#This Row],[DÍAS PENDIENTES DE EJECUCIÓN]]&lt;=0,1,($Q$1-Tabla22[[#This Row],[FECHA ACTA DE INICIO]])/(Tabla22[[#This Row],[FECHA DE TERMINACIÓN  DEL CONTRATO ]]-Tabla22[[#This Row],[FECHA ACTA DE INICIO]]))</f>
        <v>0.74125874125874125</v>
      </c>
      <c r="O206" s="7">
        <v>25795241.933333334</v>
      </c>
      <c r="P206" s="5">
        <v>45148</v>
      </c>
      <c r="Q206" s="12" t="s">
        <v>1102</v>
      </c>
      <c r="R206" s="6">
        <f ca="1">+IF(Tabla22[[#This Row],[ESTADO ACTUAL DEL CONTRATO ]]="LIQUIDADO","OK",Tabla22[[#This Row],[FECHA DE TERMINACIÓN  DEL CONTRATO ]]-$Q$1)</f>
        <v>37</v>
      </c>
      <c r="S206" s="5">
        <v>45291</v>
      </c>
      <c r="T206" s="12"/>
      <c r="U206" s="13" t="s">
        <v>90</v>
      </c>
      <c r="V206" s="13" t="s">
        <v>90</v>
      </c>
      <c r="W206" s="13" t="s">
        <v>90</v>
      </c>
      <c r="X206" s="12" t="s">
        <v>200</v>
      </c>
      <c r="Y206" s="12" t="s">
        <v>21</v>
      </c>
      <c r="Z206" s="12" t="s">
        <v>92</v>
      </c>
      <c r="AA206" s="12"/>
      <c r="AB206" s="12"/>
      <c r="AC206" s="12"/>
      <c r="AD206" s="12"/>
      <c r="AE206" s="12"/>
      <c r="AF206" s="13" t="s">
        <v>90</v>
      </c>
      <c r="AG206" s="14" t="s">
        <v>1126</v>
      </c>
      <c r="AH206" s="13" t="s">
        <v>90</v>
      </c>
      <c r="AI206" s="4">
        <v>45148</v>
      </c>
      <c r="AJ206" s="13" t="s">
        <v>90</v>
      </c>
      <c r="AK206" s="4">
        <f>+Tabla22[[#This Row],[FECHA DE TERMINACIÓN  DEL CONTRATO ]]+120</f>
        <v>45411</v>
      </c>
      <c r="AL206" s="4">
        <f>+Tabla22[[#This Row],[OPORTUNIDAD PARA LIQUIDADAR BILATERALMENTE]]+60</f>
        <v>45471</v>
      </c>
      <c r="AM206" s="4">
        <f>+Tabla22[[#This Row],[OPORTUNIDAD PARA LIQUIDAR UNILATERALMENTE]]+720</f>
        <v>46191</v>
      </c>
      <c r="AN206" s="12" t="s">
        <v>90</v>
      </c>
    </row>
    <row r="207" spans="1:40" ht="29" x14ac:dyDescent="0.35">
      <c r="A207" s="12" t="s">
        <v>81</v>
      </c>
      <c r="B207" s="12" t="s">
        <v>1033</v>
      </c>
      <c r="C207" s="5">
        <v>45148</v>
      </c>
      <c r="D207" s="12" t="s">
        <v>298</v>
      </c>
      <c r="E207" s="6">
        <v>1146437271</v>
      </c>
      <c r="F207" s="12" t="s">
        <v>734</v>
      </c>
      <c r="G207" s="12" t="s">
        <v>1087</v>
      </c>
      <c r="H207" s="12"/>
      <c r="I207" s="22"/>
      <c r="J207" s="12"/>
      <c r="K207" s="12" t="s">
        <v>4</v>
      </c>
      <c r="L207" s="12" t="s">
        <v>24</v>
      </c>
      <c r="M207" s="12" t="s">
        <v>6</v>
      </c>
      <c r="N207" s="18">
        <f ca="1">+IF(Tabla22[[#This Row],[DÍAS PENDIENTES DE EJECUCIÓN]]&lt;=0,1,($Q$1-Tabla22[[#This Row],[FECHA ACTA DE INICIO]])/(Tabla22[[#This Row],[FECHA DE TERMINACIÓN  DEL CONTRATO ]]-Tabla22[[#This Row],[FECHA ACTA DE INICIO]]))</f>
        <v>0.74125874125874125</v>
      </c>
      <c r="O207" s="7">
        <v>15090941.133333335</v>
      </c>
      <c r="P207" s="5">
        <v>45148</v>
      </c>
      <c r="Q207" s="12" t="s">
        <v>1102</v>
      </c>
      <c r="R207" s="6">
        <f ca="1">+IF(Tabla22[[#This Row],[ESTADO ACTUAL DEL CONTRATO ]]="LIQUIDADO","OK",Tabla22[[#This Row],[FECHA DE TERMINACIÓN  DEL CONTRATO ]]-$Q$1)</f>
        <v>37</v>
      </c>
      <c r="S207" s="5">
        <v>45291</v>
      </c>
      <c r="T207" s="12"/>
      <c r="U207" s="13" t="s">
        <v>90</v>
      </c>
      <c r="V207" s="13" t="s">
        <v>90</v>
      </c>
      <c r="W207" s="13" t="s">
        <v>90</v>
      </c>
      <c r="X207" s="12" t="s">
        <v>200</v>
      </c>
      <c r="Y207" s="12" t="s">
        <v>21</v>
      </c>
      <c r="Z207" s="12" t="s">
        <v>92</v>
      </c>
      <c r="AA207" s="12"/>
      <c r="AB207" s="12"/>
      <c r="AC207" s="12"/>
      <c r="AD207" s="12"/>
      <c r="AE207" s="12"/>
      <c r="AF207" s="13" t="s">
        <v>90</v>
      </c>
      <c r="AG207" s="14" t="s">
        <v>1127</v>
      </c>
      <c r="AH207" s="13" t="s">
        <v>90</v>
      </c>
      <c r="AI207" s="4">
        <v>45148</v>
      </c>
      <c r="AJ207" s="13" t="s">
        <v>90</v>
      </c>
      <c r="AK207" s="4">
        <f>+Tabla22[[#This Row],[FECHA DE TERMINACIÓN  DEL CONTRATO ]]+120</f>
        <v>45411</v>
      </c>
      <c r="AL207" s="4">
        <f>+Tabla22[[#This Row],[OPORTUNIDAD PARA LIQUIDADAR BILATERALMENTE]]+60</f>
        <v>45471</v>
      </c>
      <c r="AM207" s="4">
        <f>+Tabla22[[#This Row],[OPORTUNIDAD PARA LIQUIDAR UNILATERALMENTE]]+720</f>
        <v>46191</v>
      </c>
      <c r="AN207" s="12" t="s">
        <v>90</v>
      </c>
    </row>
    <row r="208" spans="1:40" ht="29" x14ac:dyDescent="0.35">
      <c r="A208" s="12" t="s">
        <v>81</v>
      </c>
      <c r="B208" s="12" t="s">
        <v>1034</v>
      </c>
      <c r="C208" s="5">
        <v>45148</v>
      </c>
      <c r="D208" s="12" t="s">
        <v>155</v>
      </c>
      <c r="E208" s="6">
        <v>12022840</v>
      </c>
      <c r="F208" s="12" t="s">
        <v>440</v>
      </c>
      <c r="G208" s="12" t="s">
        <v>1088</v>
      </c>
      <c r="H208" s="12"/>
      <c r="I208" s="22"/>
      <c r="J208" s="12"/>
      <c r="K208" s="12" t="s">
        <v>4</v>
      </c>
      <c r="L208" s="12" t="s">
        <v>24</v>
      </c>
      <c r="M208" s="12" t="s">
        <v>6</v>
      </c>
      <c r="N208" s="18">
        <f ca="1">+IF(Tabla22[[#This Row],[DÍAS PENDIENTES DE EJECUCIÓN]]&lt;=0,1,($Q$1-Tabla22[[#This Row],[FECHA ACTA DE INICIO]])/(Tabla22[[#This Row],[FECHA DE TERMINACIÓN  DEL CONTRATO ]]-Tabla22[[#This Row],[FECHA ACTA DE INICIO]]))</f>
        <v>0.74125874125874125</v>
      </c>
      <c r="O208" s="7">
        <v>15090941.133333335</v>
      </c>
      <c r="P208" s="5">
        <v>45148</v>
      </c>
      <c r="Q208" s="12" t="s">
        <v>1102</v>
      </c>
      <c r="R208" s="6">
        <f ca="1">+IF(Tabla22[[#This Row],[ESTADO ACTUAL DEL CONTRATO ]]="LIQUIDADO","OK",Tabla22[[#This Row],[FECHA DE TERMINACIÓN  DEL CONTRATO ]]-$Q$1)</f>
        <v>37</v>
      </c>
      <c r="S208" s="5">
        <v>45291</v>
      </c>
      <c r="T208" s="12"/>
      <c r="U208" s="13" t="s">
        <v>90</v>
      </c>
      <c r="V208" s="13" t="s">
        <v>90</v>
      </c>
      <c r="W208" s="13" t="s">
        <v>90</v>
      </c>
      <c r="X208" s="12" t="s">
        <v>200</v>
      </c>
      <c r="Y208" s="12" t="s">
        <v>21</v>
      </c>
      <c r="Z208" s="12" t="s">
        <v>92</v>
      </c>
      <c r="AA208" s="12"/>
      <c r="AB208" s="12"/>
      <c r="AC208" s="12"/>
      <c r="AD208" s="12"/>
      <c r="AE208" s="12"/>
      <c r="AF208" s="13" t="s">
        <v>90</v>
      </c>
      <c r="AG208" s="14" t="s">
        <v>1128</v>
      </c>
      <c r="AH208" s="13" t="s">
        <v>90</v>
      </c>
      <c r="AI208" s="4">
        <v>45148</v>
      </c>
      <c r="AJ208" s="13" t="s">
        <v>90</v>
      </c>
      <c r="AK208" s="4">
        <f>+Tabla22[[#This Row],[FECHA DE TERMINACIÓN  DEL CONTRATO ]]+120</f>
        <v>45411</v>
      </c>
      <c r="AL208" s="4">
        <f>+Tabla22[[#This Row],[OPORTUNIDAD PARA LIQUIDADAR BILATERALMENTE]]+60</f>
        <v>45471</v>
      </c>
      <c r="AM208" s="4">
        <f>+Tabla22[[#This Row],[OPORTUNIDAD PARA LIQUIDAR UNILATERALMENTE]]+720</f>
        <v>46191</v>
      </c>
      <c r="AN208" s="12" t="s">
        <v>90</v>
      </c>
    </row>
    <row r="209" spans="1:40" ht="29" x14ac:dyDescent="0.35">
      <c r="A209" s="12" t="s">
        <v>81</v>
      </c>
      <c r="B209" s="12" t="s">
        <v>1040</v>
      </c>
      <c r="C209" s="5">
        <v>45148</v>
      </c>
      <c r="D209" s="12" t="s">
        <v>553</v>
      </c>
      <c r="E209" s="6">
        <v>71784854</v>
      </c>
      <c r="F209" s="12" t="s">
        <v>744</v>
      </c>
      <c r="G209" s="12" t="s">
        <v>1089</v>
      </c>
      <c r="H209" s="12"/>
      <c r="I209" s="22"/>
      <c r="J209" s="12"/>
      <c r="K209" s="12" t="s">
        <v>4</v>
      </c>
      <c r="L209" s="12" t="s">
        <v>24</v>
      </c>
      <c r="M209" s="12" t="s">
        <v>6</v>
      </c>
      <c r="N209" s="18">
        <f ca="1">+IF(Tabla22[[#This Row],[DÍAS PENDIENTES DE EJECUCIÓN]]&lt;=0,1,($Q$1-Tabla22[[#This Row],[FECHA ACTA DE INICIO]])/(Tabla22[[#This Row],[FECHA DE TERMINACIÓN  DEL CONTRATO ]]-Tabla22[[#This Row],[FECHA ACTA DE INICIO]]))</f>
        <v>0.74125874125874125</v>
      </c>
      <c r="O209" s="7">
        <v>15721998.6</v>
      </c>
      <c r="P209" s="5">
        <v>45148</v>
      </c>
      <c r="Q209" s="12" t="s">
        <v>1102</v>
      </c>
      <c r="R209" s="6">
        <f ca="1">+IF(Tabla22[[#This Row],[ESTADO ACTUAL DEL CONTRATO ]]="LIQUIDADO","OK",Tabla22[[#This Row],[FECHA DE TERMINACIÓN  DEL CONTRATO ]]-$Q$1)</f>
        <v>37</v>
      </c>
      <c r="S209" s="5">
        <v>45291</v>
      </c>
      <c r="T209" s="12"/>
      <c r="U209" s="13" t="s">
        <v>90</v>
      </c>
      <c r="V209" s="13" t="s">
        <v>90</v>
      </c>
      <c r="W209" s="13" t="s">
        <v>90</v>
      </c>
      <c r="X209" s="12" t="s">
        <v>200</v>
      </c>
      <c r="Y209" s="12" t="s">
        <v>21</v>
      </c>
      <c r="Z209" s="12" t="s">
        <v>92</v>
      </c>
      <c r="AA209" s="12"/>
      <c r="AB209" s="12"/>
      <c r="AC209" s="12"/>
      <c r="AD209" s="12"/>
      <c r="AE209" s="12"/>
      <c r="AF209" s="13" t="s">
        <v>90</v>
      </c>
      <c r="AG209" s="14" t="s">
        <v>1129</v>
      </c>
      <c r="AH209" s="13" t="s">
        <v>90</v>
      </c>
      <c r="AI209" s="4">
        <v>45148</v>
      </c>
      <c r="AJ209" s="13" t="s">
        <v>90</v>
      </c>
      <c r="AK209" s="4">
        <f>+Tabla22[[#This Row],[FECHA DE TERMINACIÓN  DEL CONTRATO ]]+120</f>
        <v>45411</v>
      </c>
      <c r="AL209" s="4">
        <f>+Tabla22[[#This Row],[OPORTUNIDAD PARA LIQUIDADAR BILATERALMENTE]]+60</f>
        <v>45471</v>
      </c>
      <c r="AM209" s="4">
        <f>+Tabla22[[#This Row],[OPORTUNIDAD PARA LIQUIDAR UNILATERALMENTE]]+720</f>
        <v>46191</v>
      </c>
      <c r="AN209" s="12" t="s">
        <v>90</v>
      </c>
    </row>
    <row r="210" spans="1:40" ht="29" x14ac:dyDescent="0.35">
      <c r="A210" s="12" t="s">
        <v>81</v>
      </c>
      <c r="B210" s="12" t="s">
        <v>1041</v>
      </c>
      <c r="C210" s="5">
        <v>45148</v>
      </c>
      <c r="D210" s="12" t="s">
        <v>251</v>
      </c>
      <c r="E210" s="6">
        <v>1088307001</v>
      </c>
      <c r="F210" s="12" t="s">
        <v>872</v>
      </c>
      <c r="G210" s="12" t="s">
        <v>1090</v>
      </c>
      <c r="H210" s="12"/>
      <c r="I210" s="22"/>
      <c r="J210" s="12"/>
      <c r="K210" s="12" t="s">
        <v>4</v>
      </c>
      <c r="L210" s="12" t="s">
        <v>24</v>
      </c>
      <c r="M210" s="12" t="s">
        <v>6</v>
      </c>
      <c r="N210" s="18">
        <f ca="1">+IF(Tabla22[[#This Row],[DÍAS PENDIENTES DE EJECUCIÓN]]&lt;=0,1,($Q$1-Tabla22[[#This Row],[FECHA ACTA DE INICIO]])/(Tabla22[[#This Row],[FECHA DE TERMINACIÓN  DEL CONTRATO ]]-Tabla22[[#This Row],[FECHA ACTA DE INICIO]]))</f>
        <v>0.74125874125874125</v>
      </c>
      <c r="O210" s="7">
        <v>25795241.933333334</v>
      </c>
      <c r="P210" s="5">
        <v>45148</v>
      </c>
      <c r="Q210" s="12" t="s">
        <v>1102</v>
      </c>
      <c r="R210" s="6">
        <f ca="1">+IF(Tabla22[[#This Row],[ESTADO ACTUAL DEL CONTRATO ]]="LIQUIDADO","OK",Tabla22[[#This Row],[FECHA DE TERMINACIÓN  DEL CONTRATO ]]-$Q$1)</f>
        <v>37</v>
      </c>
      <c r="S210" s="5">
        <v>45291</v>
      </c>
      <c r="T210" s="12"/>
      <c r="U210" s="13" t="s">
        <v>90</v>
      </c>
      <c r="V210" s="13" t="s">
        <v>90</v>
      </c>
      <c r="W210" s="13" t="s">
        <v>90</v>
      </c>
      <c r="X210" s="12" t="s">
        <v>200</v>
      </c>
      <c r="Y210" s="12" t="s">
        <v>21</v>
      </c>
      <c r="Z210" s="12" t="s">
        <v>92</v>
      </c>
      <c r="AA210" s="12"/>
      <c r="AB210" s="12"/>
      <c r="AC210" s="12"/>
      <c r="AD210" s="12"/>
      <c r="AE210" s="12"/>
      <c r="AF210" s="13" t="s">
        <v>90</v>
      </c>
      <c r="AG210" s="14" t="s">
        <v>1130</v>
      </c>
      <c r="AH210" s="13" t="s">
        <v>90</v>
      </c>
      <c r="AI210" s="4">
        <v>45148</v>
      </c>
      <c r="AJ210" s="13" t="s">
        <v>90</v>
      </c>
      <c r="AK210" s="4">
        <f>+Tabla22[[#This Row],[FECHA DE TERMINACIÓN  DEL CONTRATO ]]+120</f>
        <v>45411</v>
      </c>
      <c r="AL210" s="4">
        <f>+Tabla22[[#This Row],[OPORTUNIDAD PARA LIQUIDADAR BILATERALMENTE]]+60</f>
        <v>45471</v>
      </c>
      <c r="AM210" s="4">
        <f>+Tabla22[[#This Row],[OPORTUNIDAD PARA LIQUIDAR UNILATERALMENTE]]+720</f>
        <v>46191</v>
      </c>
      <c r="AN210" s="12" t="s">
        <v>90</v>
      </c>
    </row>
    <row r="211" spans="1:40" ht="43.5" x14ac:dyDescent="0.35">
      <c r="A211" s="12" t="s">
        <v>81</v>
      </c>
      <c r="B211" s="12" t="s">
        <v>1042</v>
      </c>
      <c r="C211" s="5">
        <v>45148</v>
      </c>
      <c r="D211" s="12" t="s">
        <v>876</v>
      </c>
      <c r="E211" s="6">
        <v>71777036</v>
      </c>
      <c r="F211" s="12" t="s">
        <v>1061</v>
      </c>
      <c r="G211" s="12" t="s">
        <v>1091</v>
      </c>
      <c r="H211" s="12"/>
      <c r="I211" s="22"/>
      <c r="J211" s="12"/>
      <c r="K211" s="12" t="s">
        <v>4</v>
      </c>
      <c r="L211" s="12" t="s">
        <v>24</v>
      </c>
      <c r="M211" s="12" t="s">
        <v>6</v>
      </c>
      <c r="N211" s="18">
        <f ca="1">+IF(Tabla22[[#This Row],[DÍAS PENDIENTES DE EJECUCIÓN]]&lt;=0,1,($Q$1-Tabla22[[#This Row],[FECHA ACTA DE INICIO]])/(Tabla22[[#This Row],[FECHA DE TERMINACIÓN  DEL CONTRATO ]]-Tabla22[[#This Row],[FECHA ACTA DE INICIO]]))</f>
        <v>0.74125874125874125</v>
      </c>
      <c r="O211" s="7">
        <v>28669762.133333333</v>
      </c>
      <c r="P211" s="5">
        <v>45148</v>
      </c>
      <c r="Q211" s="12" t="s">
        <v>1102</v>
      </c>
      <c r="R211" s="6">
        <f ca="1">+IF(Tabla22[[#This Row],[ESTADO ACTUAL DEL CONTRATO ]]="LIQUIDADO","OK",Tabla22[[#This Row],[FECHA DE TERMINACIÓN  DEL CONTRATO ]]-$Q$1)</f>
        <v>37</v>
      </c>
      <c r="S211" s="5">
        <v>45291</v>
      </c>
      <c r="T211" s="12"/>
      <c r="U211" s="13" t="s">
        <v>90</v>
      </c>
      <c r="V211" s="13" t="s">
        <v>90</v>
      </c>
      <c r="W211" s="13" t="s">
        <v>90</v>
      </c>
      <c r="X211" s="12" t="s">
        <v>200</v>
      </c>
      <c r="Y211" s="12" t="s">
        <v>21</v>
      </c>
      <c r="Z211" s="12" t="s">
        <v>92</v>
      </c>
      <c r="AA211" s="12"/>
      <c r="AB211" s="12"/>
      <c r="AC211" s="12"/>
      <c r="AD211" s="12"/>
      <c r="AE211" s="12"/>
      <c r="AF211" s="13" t="s">
        <v>90</v>
      </c>
      <c r="AG211" s="14" t="s">
        <v>1131</v>
      </c>
      <c r="AH211" s="13" t="s">
        <v>90</v>
      </c>
      <c r="AI211" s="4">
        <v>45148</v>
      </c>
      <c r="AJ211" s="13" t="s">
        <v>90</v>
      </c>
      <c r="AK211" s="4">
        <f>+Tabla22[[#This Row],[FECHA DE TERMINACIÓN  DEL CONTRATO ]]+120</f>
        <v>45411</v>
      </c>
      <c r="AL211" s="4">
        <f>+Tabla22[[#This Row],[OPORTUNIDAD PARA LIQUIDADAR BILATERALMENTE]]+60</f>
        <v>45471</v>
      </c>
      <c r="AM211" s="4">
        <f>+Tabla22[[#This Row],[OPORTUNIDAD PARA LIQUIDAR UNILATERALMENTE]]+720</f>
        <v>46191</v>
      </c>
      <c r="AN211" s="12" t="s">
        <v>90</v>
      </c>
    </row>
    <row r="212" spans="1:40" ht="29" x14ac:dyDescent="0.35">
      <c r="A212" s="12" t="s">
        <v>81</v>
      </c>
      <c r="B212" s="12" t="s">
        <v>1043</v>
      </c>
      <c r="C212" s="5">
        <v>45148</v>
      </c>
      <c r="D212" s="12" t="s">
        <v>434</v>
      </c>
      <c r="E212" s="6">
        <v>1020419632</v>
      </c>
      <c r="F212" s="12" t="s">
        <v>739</v>
      </c>
      <c r="G212" s="12" t="s">
        <v>1092</v>
      </c>
      <c r="H212" s="12"/>
      <c r="I212" s="22"/>
      <c r="J212" s="12"/>
      <c r="K212" s="12" t="s">
        <v>4</v>
      </c>
      <c r="L212" s="12" t="s">
        <v>24</v>
      </c>
      <c r="M212" s="12" t="s">
        <v>6</v>
      </c>
      <c r="N212" s="18">
        <f ca="1">+IF(Tabla22[[#This Row],[DÍAS PENDIENTES DE EJECUCIÓN]]&lt;=0,1,($Q$1-Tabla22[[#This Row],[FECHA ACTA DE INICIO]])/(Tabla22[[#This Row],[FECHA DE TERMINACIÓN  DEL CONTRATO ]]-Tabla22[[#This Row],[FECHA ACTA DE INICIO]]))</f>
        <v>0.74125874125874125</v>
      </c>
      <c r="O212" s="7">
        <v>25795241.933333334</v>
      </c>
      <c r="P212" s="5">
        <v>45148</v>
      </c>
      <c r="Q212" s="12" t="s">
        <v>1102</v>
      </c>
      <c r="R212" s="6">
        <f ca="1">+IF(Tabla22[[#This Row],[ESTADO ACTUAL DEL CONTRATO ]]="LIQUIDADO","OK",Tabla22[[#This Row],[FECHA DE TERMINACIÓN  DEL CONTRATO ]]-$Q$1)</f>
        <v>37</v>
      </c>
      <c r="S212" s="5">
        <v>45291</v>
      </c>
      <c r="T212" s="12"/>
      <c r="U212" s="13" t="s">
        <v>90</v>
      </c>
      <c r="V212" s="13" t="s">
        <v>90</v>
      </c>
      <c r="W212" s="13" t="s">
        <v>90</v>
      </c>
      <c r="X212" s="12" t="s">
        <v>200</v>
      </c>
      <c r="Y212" s="12" t="s">
        <v>21</v>
      </c>
      <c r="Z212" s="12" t="s">
        <v>92</v>
      </c>
      <c r="AA212" s="12"/>
      <c r="AB212" s="12"/>
      <c r="AC212" s="12"/>
      <c r="AD212" s="12"/>
      <c r="AE212" s="12"/>
      <c r="AF212" s="13" t="s">
        <v>90</v>
      </c>
      <c r="AG212" s="14" t="s">
        <v>1132</v>
      </c>
      <c r="AH212" s="13" t="s">
        <v>90</v>
      </c>
      <c r="AI212" s="4">
        <v>45148</v>
      </c>
      <c r="AJ212" s="13" t="s">
        <v>90</v>
      </c>
      <c r="AK212" s="4">
        <f>+Tabla22[[#This Row],[FECHA DE TERMINACIÓN  DEL CONTRATO ]]+120</f>
        <v>45411</v>
      </c>
      <c r="AL212" s="4">
        <f>+Tabla22[[#This Row],[OPORTUNIDAD PARA LIQUIDADAR BILATERALMENTE]]+60</f>
        <v>45471</v>
      </c>
      <c r="AM212" s="4">
        <f>+Tabla22[[#This Row],[OPORTUNIDAD PARA LIQUIDAR UNILATERALMENTE]]+720</f>
        <v>46191</v>
      </c>
      <c r="AN212" s="12" t="s">
        <v>90</v>
      </c>
    </row>
    <row r="213" spans="1:40" ht="29" x14ac:dyDescent="0.35">
      <c r="A213" s="12" t="s">
        <v>81</v>
      </c>
      <c r="B213" s="12" t="s">
        <v>1044</v>
      </c>
      <c r="C213" s="5">
        <v>45148</v>
      </c>
      <c r="D213" s="12" t="s">
        <v>202</v>
      </c>
      <c r="E213" s="6">
        <v>1152444171</v>
      </c>
      <c r="F213" s="12" t="s">
        <v>733</v>
      </c>
      <c r="G213" s="12" t="s">
        <v>1093</v>
      </c>
      <c r="H213" s="12"/>
      <c r="I213" s="22"/>
      <c r="J213" s="12"/>
      <c r="K213" s="12" t="s">
        <v>4</v>
      </c>
      <c r="L213" s="12" t="s">
        <v>24</v>
      </c>
      <c r="M213" s="12" t="s">
        <v>6</v>
      </c>
      <c r="N213" s="18">
        <f ca="1">+IF(Tabla22[[#This Row],[DÍAS PENDIENTES DE EJECUCIÓN]]&lt;=0,1,($Q$1-Tabla22[[#This Row],[FECHA ACTA DE INICIO]])/(Tabla22[[#This Row],[FECHA DE TERMINACIÓN  DEL CONTRATO ]]-Tabla22[[#This Row],[FECHA ACTA DE INICIO]]))</f>
        <v>0.74125874125874125</v>
      </c>
      <c r="O213" s="7">
        <v>25795241.933333334</v>
      </c>
      <c r="P213" s="5">
        <v>45148</v>
      </c>
      <c r="Q213" s="12" t="s">
        <v>1102</v>
      </c>
      <c r="R213" s="6">
        <f ca="1">+IF(Tabla22[[#This Row],[ESTADO ACTUAL DEL CONTRATO ]]="LIQUIDADO","OK",Tabla22[[#This Row],[FECHA DE TERMINACIÓN  DEL CONTRATO ]]-$Q$1)</f>
        <v>37</v>
      </c>
      <c r="S213" s="5">
        <v>45291</v>
      </c>
      <c r="T213" s="12"/>
      <c r="U213" s="13" t="s">
        <v>90</v>
      </c>
      <c r="V213" s="13" t="s">
        <v>90</v>
      </c>
      <c r="W213" s="13" t="s">
        <v>90</v>
      </c>
      <c r="X213" s="12" t="s">
        <v>200</v>
      </c>
      <c r="Y213" s="12" t="s">
        <v>21</v>
      </c>
      <c r="Z213" s="12" t="s">
        <v>92</v>
      </c>
      <c r="AA213" s="12"/>
      <c r="AB213" s="12"/>
      <c r="AC213" s="12"/>
      <c r="AD213" s="12"/>
      <c r="AE213" s="12"/>
      <c r="AF213" s="13" t="s">
        <v>90</v>
      </c>
      <c r="AG213" s="14" t="s">
        <v>1133</v>
      </c>
      <c r="AH213" s="13" t="s">
        <v>90</v>
      </c>
      <c r="AI213" s="4">
        <v>45148</v>
      </c>
      <c r="AJ213" s="13" t="s">
        <v>90</v>
      </c>
      <c r="AK213" s="4">
        <f>+Tabla22[[#This Row],[FECHA DE TERMINACIÓN  DEL CONTRATO ]]+120</f>
        <v>45411</v>
      </c>
      <c r="AL213" s="4">
        <f>+Tabla22[[#This Row],[OPORTUNIDAD PARA LIQUIDADAR BILATERALMENTE]]+60</f>
        <v>45471</v>
      </c>
      <c r="AM213" s="4">
        <f>+Tabla22[[#This Row],[OPORTUNIDAD PARA LIQUIDAR UNILATERALMENTE]]+720</f>
        <v>46191</v>
      </c>
      <c r="AN213" s="12" t="s">
        <v>90</v>
      </c>
    </row>
    <row r="214" spans="1:40" ht="29" x14ac:dyDescent="0.35">
      <c r="A214" s="12" t="s">
        <v>81</v>
      </c>
      <c r="B214" s="12" t="s">
        <v>1045</v>
      </c>
      <c r="C214" s="5">
        <v>45148</v>
      </c>
      <c r="D214" s="12" t="s">
        <v>160</v>
      </c>
      <c r="E214" s="6">
        <v>32296107</v>
      </c>
      <c r="F214" s="12" t="s">
        <v>742</v>
      </c>
      <c r="G214" s="12" t="s">
        <v>1094</v>
      </c>
      <c r="H214" s="12"/>
      <c r="I214" s="22"/>
      <c r="J214" s="12"/>
      <c r="K214" s="12" t="s">
        <v>4</v>
      </c>
      <c r="L214" s="12" t="s">
        <v>24</v>
      </c>
      <c r="M214" s="12" t="s">
        <v>6</v>
      </c>
      <c r="N214" s="18">
        <f ca="1">+IF(Tabla22[[#This Row],[DÍAS PENDIENTES DE EJECUCIÓN]]&lt;=0,1,($Q$1-Tabla22[[#This Row],[FECHA ACTA DE INICIO]])/(Tabla22[[#This Row],[FECHA DE TERMINACIÓN  DEL CONTRATO ]]-Tabla22[[#This Row],[FECHA ACTA DE INICIO]]))</f>
        <v>0.74125874125874125</v>
      </c>
      <c r="O214" s="7">
        <v>25795241.933333334</v>
      </c>
      <c r="P214" s="5">
        <v>45148</v>
      </c>
      <c r="Q214" s="12" t="s">
        <v>1102</v>
      </c>
      <c r="R214" s="6">
        <f ca="1">+IF(Tabla22[[#This Row],[ESTADO ACTUAL DEL CONTRATO ]]="LIQUIDADO","OK",Tabla22[[#This Row],[FECHA DE TERMINACIÓN  DEL CONTRATO ]]-$Q$1)</f>
        <v>37</v>
      </c>
      <c r="S214" s="5">
        <v>45291</v>
      </c>
      <c r="T214" s="12"/>
      <c r="U214" s="13" t="s">
        <v>90</v>
      </c>
      <c r="V214" s="13" t="s">
        <v>90</v>
      </c>
      <c r="W214" s="13" t="s">
        <v>90</v>
      </c>
      <c r="X214" s="12" t="s">
        <v>200</v>
      </c>
      <c r="Y214" s="12" t="s">
        <v>21</v>
      </c>
      <c r="Z214" s="12" t="s">
        <v>92</v>
      </c>
      <c r="AA214" s="12"/>
      <c r="AB214" s="12"/>
      <c r="AC214" s="12"/>
      <c r="AD214" s="12"/>
      <c r="AE214" s="12"/>
      <c r="AF214" s="13" t="s">
        <v>90</v>
      </c>
      <c r="AG214" s="14" t="s">
        <v>1134</v>
      </c>
      <c r="AH214" s="13" t="s">
        <v>90</v>
      </c>
      <c r="AI214" s="4">
        <v>45148</v>
      </c>
      <c r="AJ214" s="13" t="s">
        <v>90</v>
      </c>
      <c r="AK214" s="4">
        <f>+Tabla22[[#This Row],[FECHA DE TERMINACIÓN  DEL CONTRATO ]]+120</f>
        <v>45411</v>
      </c>
      <c r="AL214" s="4">
        <f>+Tabla22[[#This Row],[OPORTUNIDAD PARA LIQUIDADAR BILATERALMENTE]]+60</f>
        <v>45471</v>
      </c>
      <c r="AM214" s="4">
        <f>+Tabla22[[#This Row],[OPORTUNIDAD PARA LIQUIDAR UNILATERALMENTE]]+720</f>
        <v>46191</v>
      </c>
      <c r="AN214" s="12" t="s">
        <v>90</v>
      </c>
    </row>
    <row r="215" spans="1:40" ht="29" x14ac:dyDescent="0.35">
      <c r="A215" s="12" t="s">
        <v>81</v>
      </c>
      <c r="B215" s="12" t="s">
        <v>1046</v>
      </c>
      <c r="C215" s="5">
        <v>45148</v>
      </c>
      <c r="D215" s="12" t="s">
        <v>297</v>
      </c>
      <c r="E215" s="6">
        <v>1069925474</v>
      </c>
      <c r="F215" s="12" t="s">
        <v>1062</v>
      </c>
      <c r="G215" s="12" t="s">
        <v>1095</v>
      </c>
      <c r="H215" s="12"/>
      <c r="I215" s="22"/>
      <c r="J215" s="12"/>
      <c r="K215" s="12" t="s">
        <v>4</v>
      </c>
      <c r="L215" s="12" t="s">
        <v>24</v>
      </c>
      <c r="M215" s="12" t="s">
        <v>6</v>
      </c>
      <c r="N215" s="18">
        <f ca="1">+IF(Tabla22[[#This Row],[DÍAS PENDIENTES DE EJECUCIÓN]]&lt;=0,1,($Q$1-Tabla22[[#This Row],[FECHA ACTA DE INICIO]])/(Tabla22[[#This Row],[FECHA DE TERMINACIÓN  DEL CONTRATO ]]-Tabla22[[#This Row],[FECHA ACTA DE INICIO]]))</f>
        <v>0.74125874125874125</v>
      </c>
      <c r="O215" s="7">
        <v>25795241.933333334</v>
      </c>
      <c r="P215" s="5">
        <v>45148</v>
      </c>
      <c r="Q215" s="12" t="s">
        <v>1102</v>
      </c>
      <c r="R215" s="6">
        <f ca="1">+IF(Tabla22[[#This Row],[ESTADO ACTUAL DEL CONTRATO ]]="LIQUIDADO","OK",Tabla22[[#This Row],[FECHA DE TERMINACIÓN  DEL CONTRATO ]]-$Q$1)</f>
        <v>37</v>
      </c>
      <c r="S215" s="5">
        <v>45291</v>
      </c>
      <c r="T215" s="12"/>
      <c r="U215" s="13" t="s">
        <v>90</v>
      </c>
      <c r="V215" s="13" t="s">
        <v>90</v>
      </c>
      <c r="W215" s="13" t="s">
        <v>90</v>
      </c>
      <c r="X215" s="12" t="s">
        <v>200</v>
      </c>
      <c r="Y215" s="12" t="s">
        <v>21</v>
      </c>
      <c r="Z215" s="12" t="s">
        <v>92</v>
      </c>
      <c r="AA215" s="12"/>
      <c r="AB215" s="12"/>
      <c r="AC215" s="12"/>
      <c r="AD215" s="12"/>
      <c r="AE215" s="12"/>
      <c r="AF215" s="13" t="s">
        <v>90</v>
      </c>
      <c r="AG215" s="14" t="s">
        <v>1135</v>
      </c>
      <c r="AH215" s="13" t="s">
        <v>90</v>
      </c>
      <c r="AI215" s="4">
        <v>45148</v>
      </c>
      <c r="AJ215" s="13" t="s">
        <v>90</v>
      </c>
      <c r="AK215" s="4">
        <f>+Tabla22[[#This Row],[FECHA DE TERMINACIÓN  DEL CONTRATO ]]+120</f>
        <v>45411</v>
      </c>
      <c r="AL215" s="4">
        <f>+Tabla22[[#This Row],[OPORTUNIDAD PARA LIQUIDADAR BILATERALMENTE]]+60</f>
        <v>45471</v>
      </c>
      <c r="AM215" s="4">
        <f>+Tabla22[[#This Row],[OPORTUNIDAD PARA LIQUIDAR UNILATERALMENTE]]+720</f>
        <v>46191</v>
      </c>
      <c r="AN215" s="12" t="s">
        <v>90</v>
      </c>
    </row>
    <row r="216" spans="1:40" ht="29" x14ac:dyDescent="0.35">
      <c r="A216" s="12" t="s">
        <v>81</v>
      </c>
      <c r="B216" s="12" t="s">
        <v>1047</v>
      </c>
      <c r="C216" s="5">
        <v>45148</v>
      </c>
      <c r="D216" s="12" t="s">
        <v>406</v>
      </c>
      <c r="E216" s="6">
        <v>43598197</v>
      </c>
      <c r="F216" s="12" t="s">
        <v>736</v>
      </c>
      <c r="G216" s="12" t="s">
        <v>1096</v>
      </c>
      <c r="H216" s="12"/>
      <c r="I216" s="22"/>
      <c r="J216" s="12"/>
      <c r="K216" s="12" t="s">
        <v>4</v>
      </c>
      <c r="L216" s="12" t="s">
        <v>24</v>
      </c>
      <c r="M216" s="12" t="s">
        <v>6</v>
      </c>
      <c r="N216" s="18">
        <f ca="1">+IF(Tabla22[[#This Row],[DÍAS PENDIENTES DE EJECUCIÓN]]&lt;=0,1,($Q$1-Tabla22[[#This Row],[FECHA ACTA DE INICIO]])/(Tabla22[[#This Row],[FECHA DE TERMINACIÓN  DEL CONTRATO ]]-Tabla22[[#This Row],[FECHA ACTA DE INICIO]]))</f>
        <v>0.74125874125874125</v>
      </c>
      <c r="O216" s="7">
        <v>20454631.400000002</v>
      </c>
      <c r="P216" s="5">
        <v>45148</v>
      </c>
      <c r="Q216" s="12" t="s">
        <v>1102</v>
      </c>
      <c r="R216" s="6">
        <f ca="1">+IF(Tabla22[[#This Row],[ESTADO ACTUAL DEL CONTRATO ]]="LIQUIDADO","OK",Tabla22[[#This Row],[FECHA DE TERMINACIÓN  DEL CONTRATO ]]-$Q$1)</f>
        <v>37</v>
      </c>
      <c r="S216" s="5">
        <v>45291</v>
      </c>
      <c r="T216" s="12"/>
      <c r="U216" s="13" t="s">
        <v>90</v>
      </c>
      <c r="V216" s="13" t="s">
        <v>90</v>
      </c>
      <c r="W216" s="13" t="s">
        <v>90</v>
      </c>
      <c r="X216" s="12" t="s">
        <v>200</v>
      </c>
      <c r="Y216" s="12" t="s">
        <v>21</v>
      </c>
      <c r="Z216" s="12" t="s">
        <v>92</v>
      </c>
      <c r="AA216" s="12"/>
      <c r="AB216" s="12"/>
      <c r="AC216" s="12"/>
      <c r="AD216" s="12"/>
      <c r="AE216" s="12"/>
      <c r="AF216" s="13" t="s">
        <v>90</v>
      </c>
      <c r="AG216" s="14" t="s">
        <v>1136</v>
      </c>
      <c r="AH216" s="13" t="s">
        <v>90</v>
      </c>
      <c r="AI216" s="4">
        <v>45148</v>
      </c>
      <c r="AJ216" s="13" t="s">
        <v>90</v>
      </c>
      <c r="AK216" s="4">
        <f>+Tabla22[[#This Row],[FECHA DE TERMINACIÓN  DEL CONTRATO ]]+120</f>
        <v>45411</v>
      </c>
      <c r="AL216" s="4">
        <f>+Tabla22[[#This Row],[OPORTUNIDAD PARA LIQUIDADAR BILATERALMENTE]]+60</f>
        <v>45471</v>
      </c>
      <c r="AM216" s="4">
        <f>+Tabla22[[#This Row],[OPORTUNIDAD PARA LIQUIDAR UNILATERALMENTE]]+720</f>
        <v>46191</v>
      </c>
      <c r="AN216" s="12" t="s">
        <v>90</v>
      </c>
    </row>
    <row r="217" spans="1:40" ht="29" x14ac:dyDescent="0.35">
      <c r="A217" s="12" t="s">
        <v>81</v>
      </c>
      <c r="B217" s="12" t="s">
        <v>1048</v>
      </c>
      <c r="C217" s="5">
        <v>45148</v>
      </c>
      <c r="D217" s="12" t="s">
        <v>1057</v>
      </c>
      <c r="E217" s="6">
        <v>43270606</v>
      </c>
      <c r="F217" s="12" t="s">
        <v>441</v>
      </c>
      <c r="G217" s="12" t="s">
        <v>1097</v>
      </c>
      <c r="H217" s="12"/>
      <c r="I217" s="22"/>
      <c r="J217" s="12"/>
      <c r="K217" s="12" t="s">
        <v>4</v>
      </c>
      <c r="L217" s="12" t="s">
        <v>24</v>
      </c>
      <c r="M217" s="12" t="s">
        <v>6</v>
      </c>
      <c r="N217" s="18">
        <f ca="1">+IF(Tabla22[[#This Row],[DÍAS PENDIENTES DE EJECUCIÓN]]&lt;=0,1,($Q$1-Tabla22[[#This Row],[FECHA ACTA DE INICIO]])/(Tabla22[[#This Row],[FECHA DE TERMINACIÓN  DEL CONTRATO ]]-Tabla22[[#This Row],[FECHA ACTA DE INICIO]]))</f>
        <v>0.74125874125874125</v>
      </c>
      <c r="O217" s="7">
        <v>25795241.933333334</v>
      </c>
      <c r="P217" s="5">
        <v>45148</v>
      </c>
      <c r="Q217" s="12" t="s">
        <v>1102</v>
      </c>
      <c r="R217" s="6">
        <f ca="1">+IF(Tabla22[[#This Row],[ESTADO ACTUAL DEL CONTRATO ]]="LIQUIDADO","OK",Tabla22[[#This Row],[FECHA DE TERMINACIÓN  DEL CONTRATO ]]-$Q$1)</f>
        <v>37</v>
      </c>
      <c r="S217" s="5">
        <v>45291</v>
      </c>
      <c r="T217" s="12"/>
      <c r="U217" s="13" t="s">
        <v>90</v>
      </c>
      <c r="V217" s="13" t="s">
        <v>90</v>
      </c>
      <c r="W217" s="13" t="s">
        <v>90</v>
      </c>
      <c r="X217" s="12" t="s">
        <v>200</v>
      </c>
      <c r="Y217" s="12" t="s">
        <v>21</v>
      </c>
      <c r="Z217" s="12" t="s">
        <v>92</v>
      </c>
      <c r="AA217" s="12"/>
      <c r="AB217" s="12"/>
      <c r="AC217" s="12"/>
      <c r="AD217" s="12"/>
      <c r="AE217" s="12"/>
      <c r="AF217" s="13" t="s">
        <v>90</v>
      </c>
      <c r="AG217" s="14" t="s">
        <v>1137</v>
      </c>
      <c r="AH217" s="13" t="s">
        <v>90</v>
      </c>
      <c r="AI217" s="4">
        <v>45148</v>
      </c>
      <c r="AJ217" s="13" t="s">
        <v>90</v>
      </c>
      <c r="AK217" s="4">
        <f>+Tabla22[[#This Row],[FECHA DE TERMINACIÓN  DEL CONTRATO ]]+120</f>
        <v>45411</v>
      </c>
      <c r="AL217" s="4">
        <f>+Tabla22[[#This Row],[OPORTUNIDAD PARA LIQUIDADAR BILATERALMENTE]]+60</f>
        <v>45471</v>
      </c>
      <c r="AM217" s="4">
        <f>+Tabla22[[#This Row],[OPORTUNIDAD PARA LIQUIDAR UNILATERALMENTE]]+720</f>
        <v>46191</v>
      </c>
      <c r="AN217" s="12" t="s">
        <v>90</v>
      </c>
    </row>
    <row r="218" spans="1:40" ht="29" x14ac:dyDescent="0.35">
      <c r="A218" s="12" t="s">
        <v>81</v>
      </c>
      <c r="B218" s="12" t="s">
        <v>1049</v>
      </c>
      <c r="C218" s="5">
        <v>45148</v>
      </c>
      <c r="D218" s="12" t="s">
        <v>293</v>
      </c>
      <c r="E218" s="6">
        <v>1017138233</v>
      </c>
      <c r="F218" s="12" t="s">
        <v>1063</v>
      </c>
      <c r="G218" s="12" t="s">
        <v>1098</v>
      </c>
      <c r="H218" s="12"/>
      <c r="I218" s="22"/>
      <c r="J218" s="12"/>
      <c r="K218" s="12" t="s">
        <v>4</v>
      </c>
      <c r="L218" s="12" t="s">
        <v>24</v>
      </c>
      <c r="M218" s="12" t="s">
        <v>16</v>
      </c>
      <c r="N218" s="18">
        <f ca="1">+IF(Tabla22[[#This Row],[DÍAS PENDIENTES DE EJECUCIÓN]]&lt;=0,1,($Q$1-Tabla22[[#This Row],[FECHA ACTA DE INICIO]])/(Tabla22[[#This Row],[FECHA DE TERMINACIÓN  DEL CONTRATO ]]-Tabla22[[#This Row],[FECHA ACTA DE INICIO]]))</f>
        <v>1</v>
      </c>
      <c r="O218" s="7">
        <v>6684087</v>
      </c>
      <c r="P218" s="5">
        <v>45148</v>
      </c>
      <c r="Q218" s="12" t="s">
        <v>509</v>
      </c>
      <c r="R218" s="6">
        <f ca="1">+IF(Tabla22[[#This Row],[ESTADO ACTUAL DEL CONTRATO ]]="LIQUIDADO","OK",Tabla22[[#This Row],[FECHA DE TERMINACIÓN  DEL CONTRATO ]]-$Q$1)</f>
        <v>-75</v>
      </c>
      <c r="S218" s="5">
        <v>45179</v>
      </c>
      <c r="T218" s="12"/>
      <c r="U218" s="13" t="s">
        <v>90</v>
      </c>
      <c r="V218" s="13" t="s">
        <v>90</v>
      </c>
      <c r="W218" s="13" t="s">
        <v>90</v>
      </c>
      <c r="X218" s="12" t="s">
        <v>200</v>
      </c>
      <c r="Y218" s="12" t="s">
        <v>21</v>
      </c>
      <c r="Z218" s="12" t="s">
        <v>92</v>
      </c>
      <c r="AA218" s="12"/>
      <c r="AB218" s="12"/>
      <c r="AC218" s="12"/>
      <c r="AD218" s="12"/>
      <c r="AE218" s="12"/>
      <c r="AF218" s="13" t="s">
        <v>90</v>
      </c>
      <c r="AG218" s="14" t="s">
        <v>1138</v>
      </c>
      <c r="AH218" s="13" t="s">
        <v>90</v>
      </c>
      <c r="AI218" s="4">
        <v>45148</v>
      </c>
      <c r="AJ218" s="13" t="s">
        <v>90</v>
      </c>
      <c r="AK218" s="4">
        <f>+Tabla22[[#This Row],[FECHA DE TERMINACIÓN  DEL CONTRATO ]]+120</f>
        <v>45299</v>
      </c>
      <c r="AL218" s="4">
        <f>+Tabla22[[#This Row],[OPORTUNIDAD PARA LIQUIDADAR BILATERALMENTE]]+60</f>
        <v>45359</v>
      </c>
      <c r="AM218" s="4">
        <f>+Tabla22[[#This Row],[OPORTUNIDAD PARA LIQUIDAR UNILATERALMENTE]]+720</f>
        <v>46079</v>
      </c>
      <c r="AN218" s="12" t="s">
        <v>90</v>
      </c>
    </row>
    <row r="219" spans="1:40" ht="29" x14ac:dyDescent="0.35">
      <c r="A219" s="12" t="s">
        <v>81</v>
      </c>
      <c r="B219" s="12" t="s">
        <v>1050</v>
      </c>
      <c r="C219" s="5">
        <v>45148</v>
      </c>
      <c r="D219" s="12" t="s">
        <v>292</v>
      </c>
      <c r="E219" s="6">
        <v>43588969</v>
      </c>
      <c r="F219" s="12" t="s">
        <v>544</v>
      </c>
      <c r="G219" s="12" t="s">
        <v>1099</v>
      </c>
      <c r="H219" s="12"/>
      <c r="I219" s="22"/>
      <c r="J219" s="12"/>
      <c r="K219" s="12" t="s">
        <v>4</v>
      </c>
      <c r="L219" s="12" t="s">
        <v>24</v>
      </c>
      <c r="M219" s="12" t="s">
        <v>16</v>
      </c>
      <c r="N219" s="18">
        <f ca="1">+IF(Tabla22[[#This Row],[DÍAS PENDIENTES DE EJECUCIÓN]]&lt;=0,1,($Q$1-Tabla22[[#This Row],[FECHA ACTA DE INICIO]])/(Tabla22[[#This Row],[FECHA DE TERMINACIÓN  DEL CONTRATO ]]-Tabla22[[#This Row],[FECHA ACTA DE INICIO]]))</f>
        <v>1</v>
      </c>
      <c r="O219" s="7">
        <v>5449699</v>
      </c>
      <c r="P219" s="5">
        <v>45148</v>
      </c>
      <c r="Q219" s="12" t="s">
        <v>509</v>
      </c>
      <c r="R219" s="6">
        <f ca="1">+IF(Tabla22[[#This Row],[ESTADO ACTUAL DEL CONTRATO ]]="LIQUIDADO","OK",Tabla22[[#This Row],[FECHA DE TERMINACIÓN  DEL CONTRATO ]]-$Q$1)</f>
        <v>-75</v>
      </c>
      <c r="S219" s="5">
        <v>45179</v>
      </c>
      <c r="T219" s="12"/>
      <c r="U219" s="13" t="s">
        <v>90</v>
      </c>
      <c r="V219" s="13" t="s">
        <v>90</v>
      </c>
      <c r="W219" s="13" t="s">
        <v>90</v>
      </c>
      <c r="X219" s="12" t="s">
        <v>200</v>
      </c>
      <c r="Y219" s="12" t="s">
        <v>21</v>
      </c>
      <c r="Z219" s="12" t="s">
        <v>92</v>
      </c>
      <c r="AA219" s="12"/>
      <c r="AB219" s="12"/>
      <c r="AC219" s="12"/>
      <c r="AD219" s="12"/>
      <c r="AE219" s="12"/>
      <c r="AF219" s="13" t="s">
        <v>90</v>
      </c>
      <c r="AG219" s="14" t="s">
        <v>1140</v>
      </c>
      <c r="AH219" s="13" t="s">
        <v>90</v>
      </c>
      <c r="AI219" s="4">
        <v>45148</v>
      </c>
      <c r="AJ219" s="13" t="s">
        <v>90</v>
      </c>
      <c r="AK219" s="4">
        <f>+Tabla22[[#This Row],[FECHA DE TERMINACIÓN  DEL CONTRATO ]]+120</f>
        <v>45299</v>
      </c>
      <c r="AL219" s="4">
        <f>+Tabla22[[#This Row],[OPORTUNIDAD PARA LIQUIDADAR BILATERALMENTE]]+60</f>
        <v>45359</v>
      </c>
      <c r="AM219" s="4">
        <f>+Tabla22[[#This Row],[OPORTUNIDAD PARA LIQUIDAR UNILATERALMENTE]]+720</f>
        <v>46079</v>
      </c>
      <c r="AN219" s="12" t="s">
        <v>90</v>
      </c>
    </row>
    <row r="220" spans="1:40" ht="29" x14ac:dyDescent="0.35">
      <c r="A220" s="12" t="s">
        <v>81</v>
      </c>
      <c r="B220" s="12" t="s">
        <v>1051</v>
      </c>
      <c r="C220" s="5">
        <v>45148</v>
      </c>
      <c r="D220" s="12" t="s">
        <v>232</v>
      </c>
      <c r="E220" s="6">
        <v>1017174420</v>
      </c>
      <c r="F220" s="12" t="s">
        <v>306</v>
      </c>
      <c r="G220" s="12" t="s">
        <v>1100</v>
      </c>
      <c r="H220" s="12"/>
      <c r="I220" s="22"/>
      <c r="J220" s="12"/>
      <c r="K220" s="12" t="s">
        <v>4</v>
      </c>
      <c r="L220" s="12" t="s">
        <v>24</v>
      </c>
      <c r="M220" s="12" t="s">
        <v>6</v>
      </c>
      <c r="N220" s="18">
        <f ca="1">+IF(Tabla22[[#This Row],[DÍAS PENDIENTES DE EJECUCIÓN]]&lt;=0,1,($Q$1-Tabla22[[#This Row],[FECHA ACTA DE INICIO]])/(Tabla22[[#This Row],[FECHA DE TERMINACIÓN  DEL CONTRATO ]]-Tabla22[[#This Row],[FECHA ACTA DE INICIO]]))</f>
        <v>1</v>
      </c>
      <c r="O220" s="7">
        <v>12882734</v>
      </c>
      <c r="P220" s="5">
        <v>45148</v>
      </c>
      <c r="Q220" s="12" t="s">
        <v>514</v>
      </c>
      <c r="R220" s="6">
        <f ca="1">+IF(Tabla22[[#This Row],[ESTADO ACTUAL DEL CONTRATO ]]="LIQUIDADO","OK",Tabla22[[#This Row],[FECHA DE TERMINACIÓN  DEL CONTRATO ]]-$Q$1)</f>
        <v>-45</v>
      </c>
      <c r="S220" s="5">
        <v>45209</v>
      </c>
      <c r="T220" s="12"/>
      <c r="U220" s="13" t="s">
        <v>90</v>
      </c>
      <c r="V220" s="13" t="s">
        <v>90</v>
      </c>
      <c r="W220" s="13" t="s">
        <v>90</v>
      </c>
      <c r="X220" s="12" t="s">
        <v>200</v>
      </c>
      <c r="Y220" s="12" t="s">
        <v>21</v>
      </c>
      <c r="Z220" s="12" t="s">
        <v>92</v>
      </c>
      <c r="AA220" s="12"/>
      <c r="AB220" s="12"/>
      <c r="AC220" s="12"/>
      <c r="AD220" s="12"/>
      <c r="AE220" s="12"/>
      <c r="AF220" s="13" t="s">
        <v>90</v>
      </c>
      <c r="AG220" s="14" t="s">
        <v>1139</v>
      </c>
      <c r="AH220" s="13" t="s">
        <v>90</v>
      </c>
      <c r="AI220" s="4">
        <v>45148</v>
      </c>
      <c r="AJ220" s="13" t="s">
        <v>90</v>
      </c>
      <c r="AK220" s="4">
        <f>+Tabla22[[#This Row],[FECHA DE TERMINACIÓN  DEL CONTRATO ]]+120</f>
        <v>45329</v>
      </c>
      <c r="AL220" s="4">
        <f>+Tabla22[[#This Row],[OPORTUNIDAD PARA LIQUIDADAR BILATERALMENTE]]+60</f>
        <v>45389</v>
      </c>
      <c r="AM220" s="4">
        <f>+Tabla22[[#This Row],[OPORTUNIDAD PARA LIQUIDAR UNILATERALMENTE]]+720</f>
        <v>46109</v>
      </c>
      <c r="AN220" s="12" t="s">
        <v>90</v>
      </c>
    </row>
    <row r="221" spans="1:40" ht="29" x14ac:dyDescent="0.35">
      <c r="A221" s="12" t="s">
        <v>81</v>
      </c>
      <c r="B221" s="12" t="s">
        <v>1052</v>
      </c>
      <c r="C221" s="5">
        <v>45152</v>
      </c>
      <c r="D221" s="12" t="s">
        <v>1149</v>
      </c>
      <c r="E221" s="6">
        <v>1017166138</v>
      </c>
      <c r="F221" s="12" t="s">
        <v>1141</v>
      </c>
      <c r="G221" s="12" t="s">
        <v>1142</v>
      </c>
      <c r="H221" s="12"/>
      <c r="I221" s="22"/>
      <c r="J221" s="12"/>
      <c r="K221" s="12" t="s">
        <v>4</v>
      </c>
      <c r="L221" s="12" t="s">
        <v>24</v>
      </c>
      <c r="M221" s="12" t="s">
        <v>6</v>
      </c>
      <c r="N221" s="18">
        <f ca="1">+IF(Tabla22[[#This Row],[DÍAS PENDIENTES DE EJECUCIÓN]]&lt;=0,1,($Q$1-Tabla22[[#This Row],[FECHA ACTA DE INICIO]])/(Tabla22[[#This Row],[FECHA DE TERMINACIÓN  DEL CONTRATO ]]-Tabla22[[#This Row],[FECHA ACTA DE INICIO]]))</f>
        <v>0.73381294964028776</v>
      </c>
      <c r="O221" s="7">
        <v>27862163.199999999</v>
      </c>
      <c r="P221" s="5">
        <v>45152</v>
      </c>
      <c r="Q221" s="12" t="s">
        <v>1147</v>
      </c>
      <c r="R221" s="6">
        <f ca="1">+IF(Tabla22[[#This Row],[ESTADO ACTUAL DEL CONTRATO ]]="LIQUIDADO","OK",Tabla22[[#This Row],[FECHA DE TERMINACIÓN  DEL CONTRATO ]]-$Q$1)</f>
        <v>37</v>
      </c>
      <c r="S221" s="5">
        <v>45291</v>
      </c>
      <c r="T221" s="12"/>
      <c r="U221" s="13" t="s">
        <v>90</v>
      </c>
      <c r="V221" s="13" t="s">
        <v>90</v>
      </c>
      <c r="W221" s="13" t="s">
        <v>90</v>
      </c>
      <c r="X221" s="12" t="s">
        <v>200</v>
      </c>
      <c r="Y221" s="12" t="s">
        <v>21</v>
      </c>
      <c r="Z221" s="12" t="s">
        <v>92</v>
      </c>
      <c r="AA221" s="12"/>
      <c r="AB221" s="12"/>
      <c r="AC221" s="12"/>
      <c r="AD221" s="12"/>
      <c r="AE221" s="12"/>
      <c r="AF221" s="13" t="s">
        <v>90</v>
      </c>
      <c r="AG221" s="14" t="s">
        <v>1143</v>
      </c>
      <c r="AH221" s="13" t="s">
        <v>90</v>
      </c>
      <c r="AI221" s="4">
        <v>45152</v>
      </c>
      <c r="AJ221" s="13" t="s">
        <v>90</v>
      </c>
      <c r="AK221" s="4">
        <f>+Tabla22[[#This Row],[FECHA DE TERMINACIÓN  DEL CONTRATO ]]+120</f>
        <v>45411</v>
      </c>
      <c r="AL221" s="4">
        <f>+Tabla22[[#This Row],[OPORTUNIDAD PARA LIQUIDADAR BILATERALMENTE]]+60</f>
        <v>45471</v>
      </c>
      <c r="AM221" s="4">
        <f>+Tabla22[[#This Row],[OPORTUNIDAD PARA LIQUIDAR UNILATERALMENTE]]+720</f>
        <v>46191</v>
      </c>
      <c r="AN221" s="12" t="s">
        <v>90</v>
      </c>
    </row>
    <row r="222" spans="1:40" ht="29" x14ac:dyDescent="0.35">
      <c r="A222" s="12" t="s">
        <v>81</v>
      </c>
      <c r="B222" s="12" t="s">
        <v>1053</v>
      </c>
      <c r="C222" s="5">
        <v>45154</v>
      </c>
      <c r="D222" s="12" t="s">
        <v>189</v>
      </c>
      <c r="E222" s="6">
        <v>1035415829</v>
      </c>
      <c r="F222" s="12" t="s">
        <v>666</v>
      </c>
      <c r="G222" s="12" t="s">
        <v>1144</v>
      </c>
      <c r="H222" s="12"/>
      <c r="I222" s="22"/>
      <c r="J222" s="12"/>
      <c r="K222" s="12" t="s">
        <v>4</v>
      </c>
      <c r="L222" s="12" t="s">
        <v>24</v>
      </c>
      <c r="M222" s="12" t="s">
        <v>6</v>
      </c>
      <c r="N222" s="18">
        <f ca="1">+IF(Tabla22[[#This Row],[DÍAS PENDIENTES DE EJECUCIÓN]]&lt;=0,1,($Q$1-Tabla22[[#This Row],[FECHA ACTA DE INICIO]])/(Tabla22[[#This Row],[FECHA DE TERMINACIÓN  DEL CONTRATO ]]-Tabla22[[#This Row],[FECHA ACTA DE INICIO]]))</f>
        <v>1</v>
      </c>
      <c r="O222" s="7">
        <v>4799825</v>
      </c>
      <c r="P222" s="5">
        <v>45154</v>
      </c>
      <c r="Q222" s="12" t="s">
        <v>509</v>
      </c>
      <c r="R222" s="6">
        <f ca="1">+IF(Tabla22[[#This Row],[ESTADO ACTUAL DEL CONTRATO ]]="LIQUIDADO","OK",Tabla22[[#This Row],[FECHA DE TERMINACIÓN  DEL CONTRATO ]]-$Q$1)</f>
        <v>-69</v>
      </c>
      <c r="S222" s="5">
        <v>45185</v>
      </c>
      <c r="T222" s="12"/>
      <c r="U222" s="13" t="s">
        <v>90</v>
      </c>
      <c r="V222" s="13" t="s">
        <v>90</v>
      </c>
      <c r="W222" s="13" t="s">
        <v>90</v>
      </c>
      <c r="X222" s="12" t="s">
        <v>200</v>
      </c>
      <c r="Y222" s="12" t="s">
        <v>21</v>
      </c>
      <c r="Z222" s="12" t="s">
        <v>92</v>
      </c>
      <c r="AA222" s="12"/>
      <c r="AB222" s="12"/>
      <c r="AC222" s="12"/>
      <c r="AD222" s="12"/>
      <c r="AE222" s="12"/>
      <c r="AF222" s="13" t="s">
        <v>90</v>
      </c>
      <c r="AG222" s="14" t="s">
        <v>1145</v>
      </c>
      <c r="AH222" s="13" t="s">
        <v>90</v>
      </c>
      <c r="AI222" s="4">
        <v>45154</v>
      </c>
      <c r="AJ222" s="13" t="s">
        <v>90</v>
      </c>
      <c r="AK222" s="4">
        <f>+Tabla22[[#This Row],[FECHA DE TERMINACIÓN  DEL CONTRATO ]]+120</f>
        <v>45305</v>
      </c>
      <c r="AL222" s="4">
        <f>+Tabla22[[#This Row],[OPORTUNIDAD PARA LIQUIDADAR BILATERALMENTE]]+60</f>
        <v>45365</v>
      </c>
      <c r="AM222" s="4">
        <f>+Tabla22[[#This Row],[OPORTUNIDAD PARA LIQUIDAR UNILATERALMENTE]]+720</f>
        <v>46085</v>
      </c>
      <c r="AN222" s="12" t="s">
        <v>90</v>
      </c>
    </row>
    <row r="223" spans="1:40" ht="29" x14ac:dyDescent="0.35">
      <c r="A223" s="12" t="s">
        <v>81</v>
      </c>
      <c r="B223" s="12" t="s">
        <v>1054</v>
      </c>
      <c r="C223" s="5">
        <v>45152</v>
      </c>
      <c r="D223" s="12" t="s">
        <v>294</v>
      </c>
      <c r="E223" s="6">
        <v>43929082</v>
      </c>
      <c r="F223" s="12" t="s">
        <v>739</v>
      </c>
      <c r="G223" s="12" t="s">
        <v>1146</v>
      </c>
      <c r="H223" s="12"/>
      <c r="I223" s="22"/>
      <c r="J223" s="12"/>
      <c r="K223" s="12" t="s">
        <v>4</v>
      </c>
      <c r="L223" s="12" t="s">
        <v>24</v>
      </c>
      <c r="M223" s="12" t="s">
        <v>6</v>
      </c>
      <c r="N223" s="18">
        <f ca="1">+IF(Tabla22[[#This Row],[DÍAS PENDIENTES DE EJECUCIÓN]]&lt;=0,1,($Q$1-Tabla22[[#This Row],[FECHA ACTA DE INICIO]])/(Tabla22[[#This Row],[FECHA DE TERMINACIÓN  DEL CONTRATO ]]-Tabla22[[#This Row],[FECHA ACTA DE INICIO]]))</f>
        <v>0.73381294964028776</v>
      </c>
      <c r="O223" s="7">
        <v>25068615.399999999</v>
      </c>
      <c r="P223" s="5">
        <v>45152</v>
      </c>
      <c r="Q223" s="12" t="s">
        <v>1147</v>
      </c>
      <c r="R223" s="6">
        <f ca="1">+IF(Tabla22[[#This Row],[ESTADO ACTUAL DEL CONTRATO ]]="LIQUIDADO","OK",Tabla22[[#This Row],[FECHA DE TERMINACIÓN  DEL CONTRATO ]]-$Q$1)</f>
        <v>37</v>
      </c>
      <c r="S223" s="5">
        <v>45291</v>
      </c>
      <c r="T223" s="12"/>
      <c r="U223" s="13" t="s">
        <v>90</v>
      </c>
      <c r="V223" s="13" t="s">
        <v>90</v>
      </c>
      <c r="W223" s="13" t="s">
        <v>90</v>
      </c>
      <c r="X223" s="12" t="s">
        <v>200</v>
      </c>
      <c r="Y223" s="12" t="s">
        <v>21</v>
      </c>
      <c r="Z223" s="12" t="s">
        <v>92</v>
      </c>
      <c r="AA223" s="12"/>
      <c r="AB223" s="12"/>
      <c r="AC223" s="12"/>
      <c r="AD223" s="12"/>
      <c r="AE223" s="12"/>
      <c r="AF223" s="13" t="s">
        <v>90</v>
      </c>
      <c r="AG223" s="14" t="s">
        <v>1148</v>
      </c>
      <c r="AH223" s="13" t="s">
        <v>90</v>
      </c>
      <c r="AI223" s="4">
        <v>45152</v>
      </c>
      <c r="AJ223" s="13" t="s">
        <v>90</v>
      </c>
      <c r="AK223" s="4">
        <f>+Tabla22[[#This Row],[FECHA DE TERMINACIÓN  DEL CONTRATO ]]+120</f>
        <v>45411</v>
      </c>
      <c r="AL223" s="4">
        <f>+Tabla22[[#This Row],[OPORTUNIDAD PARA LIQUIDADAR BILATERALMENTE]]+60</f>
        <v>45471</v>
      </c>
      <c r="AM223" s="4">
        <f>+Tabla22[[#This Row],[OPORTUNIDAD PARA LIQUIDAR UNILATERALMENTE]]+720</f>
        <v>46191</v>
      </c>
      <c r="AN223" s="12" t="s">
        <v>90</v>
      </c>
    </row>
    <row r="224" spans="1:40" ht="29" x14ac:dyDescent="0.35">
      <c r="A224" s="12" t="s">
        <v>81</v>
      </c>
      <c r="B224" s="12" t="s">
        <v>1055</v>
      </c>
      <c r="C224" s="5">
        <v>45152</v>
      </c>
      <c r="D224" s="12" t="s">
        <v>203</v>
      </c>
      <c r="E224" s="6">
        <v>1121203550</v>
      </c>
      <c r="F224" s="12" t="s">
        <v>745</v>
      </c>
      <c r="G224" s="12" t="s">
        <v>1150</v>
      </c>
      <c r="H224" s="12"/>
      <c r="I224" s="22"/>
      <c r="J224" s="12"/>
      <c r="K224" s="12" t="s">
        <v>4</v>
      </c>
      <c r="L224" s="12" t="s">
        <v>24</v>
      </c>
      <c r="M224" s="12" t="s">
        <v>6</v>
      </c>
      <c r="N224" s="18">
        <f ca="1">+IF(Tabla22[[#This Row],[DÍAS PENDIENTES DE EJECUCIÓN]]&lt;=0,1,($Q$1-Tabla22[[#This Row],[FECHA ACTA DE INICIO]])/(Tabla22[[#This Row],[FECHA DE TERMINACIÓN  DEL CONTRATO ]]-Tabla22[[#This Row],[FECHA ACTA DE INICIO]]))</f>
        <v>1</v>
      </c>
      <c r="O224" s="7">
        <v>3821476</v>
      </c>
      <c r="P224" s="5">
        <v>45152</v>
      </c>
      <c r="Q224" s="12" t="s">
        <v>509</v>
      </c>
      <c r="R224" s="6">
        <f ca="1">+IF(Tabla22[[#This Row],[ESTADO ACTUAL DEL CONTRATO ]]="LIQUIDADO","OK",Tabla22[[#This Row],[FECHA DE TERMINACIÓN  DEL CONTRATO ]]-$Q$1)</f>
        <v>-71</v>
      </c>
      <c r="S224" s="5">
        <v>45183</v>
      </c>
      <c r="T224" s="12"/>
      <c r="U224" s="13" t="s">
        <v>90</v>
      </c>
      <c r="V224" s="13" t="s">
        <v>90</v>
      </c>
      <c r="W224" s="13" t="s">
        <v>90</v>
      </c>
      <c r="X224" s="12" t="s">
        <v>200</v>
      </c>
      <c r="Y224" s="12" t="s">
        <v>21</v>
      </c>
      <c r="Z224" s="12" t="s">
        <v>92</v>
      </c>
      <c r="AA224" s="12"/>
      <c r="AB224" s="12"/>
      <c r="AC224" s="12"/>
      <c r="AD224" s="12"/>
      <c r="AE224" s="12"/>
      <c r="AF224" s="13" t="s">
        <v>90</v>
      </c>
      <c r="AG224" s="14" t="s">
        <v>1151</v>
      </c>
      <c r="AH224" s="13" t="s">
        <v>90</v>
      </c>
      <c r="AI224" s="4">
        <v>45152</v>
      </c>
      <c r="AJ224" s="13" t="s">
        <v>90</v>
      </c>
      <c r="AK224" s="4">
        <f>+Tabla22[[#This Row],[FECHA DE TERMINACIÓN  DEL CONTRATO ]]+120</f>
        <v>45303</v>
      </c>
      <c r="AL224" s="4">
        <f>+Tabla22[[#This Row],[OPORTUNIDAD PARA LIQUIDADAR BILATERALMENTE]]+60</f>
        <v>45363</v>
      </c>
      <c r="AM224" s="4">
        <f>+Tabla22[[#This Row],[OPORTUNIDAD PARA LIQUIDAR UNILATERALMENTE]]+720</f>
        <v>46083</v>
      </c>
      <c r="AN224" s="12" t="s">
        <v>90</v>
      </c>
    </row>
    <row r="225" spans="1:40" ht="29" x14ac:dyDescent="0.35">
      <c r="A225" s="12" t="s">
        <v>81</v>
      </c>
      <c r="B225" s="12" t="s">
        <v>1056</v>
      </c>
      <c r="C225" s="5">
        <v>45153</v>
      </c>
      <c r="D225" s="12" t="s">
        <v>1154</v>
      </c>
      <c r="E225" s="6">
        <v>1094506211</v>
      </c>
      <c r="F225" s="12" t="s">
        <v>314</v>
      </c>
      <c r="G225" s="12" t="s">
        <v>1155</v>
      </c>
      <c r="H225" s="12"/>
      <c r="I225" s="22"/>
      <c r="J225" s="12"/>
      <c r="K225" s="12" t="s">
        <v>4</v>
      </c>
      <c r="L225" s="12" t="s">
        <v>24</v>
      </c>
      <c r="M225" s="12" t="s">
        <v>6</v>
      </c>
      <c r="N225" s="18">
        <f ca="1">+IF(Tabla22[[#This Row],[DÍAS PENDIENTES DE EJECUCIÓN]]&lt;=0,1,($Q$1-Tabla22[[#This Row],[FECHA ACTA DE INICIO]])/(Tabla22[[#This Row],[FECHA DE TERMINACIÓN  DEL CONTRATO ]]-Tabla22[[#This Row],[FECHA ACTA DE INICIO]]))</f>
        <v>0.73188405797101452</v>
      </c>
      <c r="O225" s="7">
        <v>14559570</v>
      </c>
      <c r="P225" s="5">
        <v>45153</v>
      </c>
      <c r="Q225" s="12" t="s">
        <v>1156</v>
      </c>
      <c r="R225" s="6">
        <f ca="1">+IF(Tabla22[[#This Row],[ESTADO ACTUAL DEL CONTRATO ]]="LIQUIDADO","OK",Tabla22[[#This Row],[FECHA DE TERMINACIÓN  DEL CONTRATO ]]-$Q$1)</f>
        <v>37</v>
      </c>
      <c r="S225" s="5">
        <v>45291</v>
      </c>
      <c r="T225" s="12"/>
      <c r="U225" s="13" t="s">
        <v>90</v>
      </c>
      <c r="V225" s="13" t="s">
        <v>90</v>
      </c>
      <c r="W225" s="13" t="s">
        <v>90</v>
      </c>
      <c r="X225" s="12" t="s">
        <v>200</v>
      </c>
      <c r="Y225" s="12" t="s">
        <v>21</v>
      </c>
      <c r="Z225" s="12" t="s">
        <v>92</v>
      </c>
      <c r="AA225" s="12"/>
      <c r="AB225" s="12"/>
      <c r="AC225" s="12"/>
      <c r="AD225" s="12"/>
      <c r="AE225" s="12"/>
      <c r="AF225" s="13" t="s">
        <v>90</v>
      </c>
      <c r="AG225" s="14" t="s">
        <v>1157</v>
      </c>
      <c r="AH225" s="13" t="s">
        <v>90</v>
      </c>
      <c r="AI225" s="4">
        <v>45153</v>
      </c>
      <c r="AJ225" s="13" t="s">
        <v>90</v>
      </c>
      <c r="AK225" s="4">
        <f>+Tabla22[[#This Row],[FECHA DE TERMINACIÓN  DEL CONTRATO ]]+120</f>
        <v>45411</v>
      </c>
      <c r="AL225" s="4">
        <f>+Tabla22[[#This Row],[OPORTUNIDAD PARA LIQUIDADAR BILATERALMENTE]]+60</f>
        <v>45471</v>
      </c>
      <c r="AM225" s="4">
        <f>+Tabla22[[#This Row],[OPORTUNIDAD PARA LIQUIDAR UNILATERALMENTE]]+720</f>
        <v>46191</v>
      </c>
      <c r="AN225" s="12" t="s">
        <v>90</v>
      </c>
    </row>
    <row r="226" spans="1:40" ht="29" x14ac:dyDescent="0.35">
      <c r="A226" s="12" t="s">
        <v>81</v>
      </c>
      <c r="B226" s="12" t="s">
        <v>1152</v>
      </c>
      <c r="C226" s="5">
        <v>45154</v>
      </c>
      <c r="D226" s="12" t="s">
        <v>1158</v>
      </c>
      <c r="E226" s="6">
        <v>1152452537</v>
      </c>
      <c r="F226" s="12" t="s">
        <v>1159</v>
      </c>
      <c r="G226" s="12" t="s">
        <v>1160</v>
      </c>
      <c r="H226" s="12"/>
      <c r="I226" s="22"/>
      <c r="J226" s="12"/>
      <c r="K226" s="12" t="s">
        <v>4</v>
      </c>
      <c r="L226" s="12" t="s">
        <v>24</v>
      </c>
      <c r="M226" s="12" t="s">
        <v>6</v>
      </c>
      <c r="N226" s="18">
        <f ca="1">+IF(Tabla22[[#This Row],[DÍAS PENDIENTES DE EJECUCIÓN]]&lt;=0,1,($Q$1-Tabla22[[#This Row],[FECHA ACTA DE INICIO]])/(Tabla22[[#This Row],[FECHA DE TERMINACIÓN  DEL CONTRATO ]]-Tabla22[[#This Row],[FECHA ACTA DE INICIO]]))</f>
        <v>0.72992700729927007</v>
      </c>
      <c r="O226" s="7">
        <v>21759207</v>
      </c>
      <c r="P226" s="5">
        <v>45154</v>
      </c>
      <c r="Q226" s="12" t="s">
        <v>1161</v>
      </c>
      <c r="R226" s="6">
        <f ca="1">+IF(Tabla22[[#This Row],[ESTADO ACTUAL DEL CONTRATO ]]="LIQUIDADO","OK",Tabla22[[#This Row],[FECHA DE TERMINACIÓN  DEL CONTRATO ]]-$Q$1)</f>
        <v>37</v>
      </c>
      <c r="S226" s="5">
        <v>45291</v>
      </c>
      <c r="T226" s="12"/>
      <c r="U226" s="13" t="s">
        <v>90</v>
      </c>
      <c r="V226" s="13" t="s">
        <v>90</v>
      </c>
      <c r="W226" s="13" t="s">
        <v>90</v>
      </c>
      <c r="X226" s="12" t="s">
        <v>200</v>
      </c>
      <c r="Y226" s="12" t="s">
        <v>21</v>
      </c>
      <c r="Z226" s="12" t="s">
        <v>92</v>
      </c>
      <c r="AA226" s="12"/>
      <c r="AB226" s="12"/>
      <c r="AC226" s="12"/>
      <c r="AD226" s="12"/>
      <c r="AE226" s="12"/>
      <c r="AF226" s="13" t="s">
        <v>90</v>
      </c>
      <c r="AG226" s="14" t="s">
        <v>1162</v>
      </c>
      <c r="AH226" s="13" t="s">
        <v>90</v>
      </c>
      <c r="AI226" s="4">
        <v>45154</v>
      </c>
      <c r="AJ226" s="13" t="s">
        <v>90</v>
      </c>
      <c r="AK226" s="4">
        <f>+Tabla22[[#This Row],[FECHA DE TERMINACIÓN  DEL CONTRATO ]]+120</f>
        <v>45411</v>
      </c>
      <c r="AL226" s="4">
        <f>+Tabla22[[#This Row],[OPORTUNIDAD PARA LIQUIDADAR BILATERALMENTE]]+60</f>
        <v>45471</v>
      </c>
      <c r="AM226" s="4">
        <f>+Tabla22[[#This Row],[OPORTUNIDAD PARA LIQUIDAR UNILATERALMENTE]]+720</f>
        <v>46191</v>
      </c>
      <c r="AN226" s="12" t="s">
        <v>90</v>
      </c>
    </row>
    <row r="227" spans="1:40" ht="29" x14ac:dyDescent="0.35">
      <c r="A227" s="12" t="s">
        <v>81</v>
      </c>
      <c r="B227" s="12" t="s">
        <v>1153</v>
      </c>
      <c r="C227" s="5">
        <v>45154</v>
      </c>
      <c r="D227" s="12" t="s">
        <v>1163</v>
      </c>
      <c r="E227" s="6">
        <v>71615093</v>
      </c>
      <c r="F227" s="12" t="s">
        <v>1164</v>
      </c>
      <c r="G227" s="12" t="s">
        <v>1165</v>
      </c>
      <c r="H227" s="12"/>
      <c r="I227" s="22"/>
      <c r="J227" s="12"/>
      <c r="K227" s="12" t="s">
        <v>4</v>
      </c>
      <c r="L227" s="12" t="s">
        <v>24</v>
      </c>
      <c r="M227" s="12" t="s">
        <v>6</v>
      </c>
      <c r="N227" s="18">
        <f ca="1">+IF(Tabla22[[#This Row],[DÍAS PENDIENTES DE EJECUCIÓN]]&lt;=0,1,($Q$1-Tabla22[[#This Row],[FECHA ACTA DE INICIO]])/(Tabla22[[#This Row],[FECHA DE TERMINACIÓN  DEL CONTRATO ]]-Tabla22[[#This Row],[FECHA ACTA DE INICIO]]))</f>
        <v>0.72992700729927007</v>
      </c>
      <c r="O227" s="7">
        <v>27459364</v>
      </c>
      <c r="P227" s="5">
        <v>45154</v>
      </c>
      <c r="Q227" s="12" t="s">
        <v>1161</v>
      </c>
      <c r="R227" s="6">
        <f ca="1">+IF(Tabla22[[#This Row],[ESTADO ACTUAL DEL CONTRATO ]]="LIQUIDADO","OK",Tabla22[[#This Row],[FECHA DE TERMINACIÓN  DEL CONTRATO ]]-$Q$1)</f>
        <v>37</v>
      </c>
      <c r="S227" s="5">
        <v>45291</v>
      </c>
      <c r="T227" s="12"/>
      <c r="U227" s="13" t="s">
        <v>90</v>
      </c>
      <c r="V227" s="13" t="s">
        <v>90</v>
      </c>
      <c r="W227" s="13" t="s">
        <v>90</v>
      </c>
      <c r="X227" s="12" t="s">
        <v>200</v>
      </c>
      <c r="Y227" s="12" t="s">
        <v>21</v>
      </c>
      <c r="Z227" s="12" t="s">
        <v>92</v>
      </c>
      <c r="AA227" s="12"/>
      <c r="AB227" s="12"/>
      <c r="AC227" s="12"/>
      <c r="AD227" s="12"/>
      <c r="AE227" s="12"/>
      <c r="AF227" s="13" t="s">
        <v>90</v>
      </c>
      <c r="AG227" s="14" t="s">
        <v>1166</v>
      </c>
      <c r="AH227" s="13" t="s">
        <v>90</v>
      </c>
      <c r="AI227" s="4">
        <v>45154</v>
      </c>
      <c r="AJ227" s="13" t="s">
        <v>90</v>
      </c>
      <c r="AK227" s="4">
        <f>+Tabla22[[#This Row],[FECHA DE TERMINACIÓN  DEL CONTRATO ]]+120</f>
        <v>45411</v>
      </c>
      <c r="AL227" s="4">
        <f>+Tabla22[[#This Row],[OPORTUNIDAD PARA LIQUIDADAR BILATERALMENTE]]+60</f>
        <v>45471</v>
      </c>
      <c r="AM227" s="4">
        <f>+Tabla22[[#This Row],[OPORTUNIDAD PARA LIQUIDAR UNILATERALMENTE]]+720</f>
        <v>46191</v>
      </c>
      <c r="AN227" s="12" t="s">
        <v>90</v>
      </c>
    </row>
    <row r="228" spans="1:40" ht="29" x14ac:dyDescent="0.35">
      <c r="A228" s="12" t="s">
        <v>81</v>
      </c>
      <c r="B228" s="12" t="s">
        <v>1167</v>
      </c>
      <c r="C228" s="5">
        <v>45175</v>
      </c>
      <c r="D228" s="12" t="s">
        <v>1172</v>
      </c>
      <c r="E228" s="6">
        <v>901293228</v>
      </c>
      <c r="F228" s="12" t="s">
        <v>345</v>
      </c>
      <c r="G228" s="12" t="s">
        <v>1173</v>
      </c>
      <c r="H228" s="12"/>
      <c r="I228" s="22"/>
      <c r="J228" s="12"/>
      <c r="K228" s="12" t="s">
        <v>4</v>
      </c>
      <c r="L228" s="12" t="s">
        <v>9</v>
      </c>
      <c r="M228" s="12" t="s">
        <v>6</v>
      </c>
      <c r="N228" s="18">
        <f ca="1">+IF(Tabla22[[#This Row],[DÍAS PENDIENTES DE EJECUCIÓN]]&lt;=0,1,($Q$1-Tabla22[[#This Row],[FECHA ACTA DE INICIO]])/(Tabla22[[#This Row],[FECHA DE TERMINACIÓN  DEL CONTRATO ]]-Tabla22[[#This Row],[FECHA ACTA DE INICIO]]))</f>
        <v>0.68103448275862066</v>
      </c>
      <c r="O228" s="7">
        <v>63545387</v>
      </c>
      <c r="P228" s="5">
        <v>45175</v>
      </c>
      <c r="Q228" s="12" t="s">
        <v>1174</v>
      </c>
      <c r="R228" s="6">
        <f ca="1">+IF(Tabla22[[#This Row],[ESTADO ACTUAL DEL CONTRATO ]]="LIQUIDADO","OK",Tabla22[[#This Row],[FECHA DE TERMINACIÓN  DEL CONTRATO ]]-$Q$1)</f>
        <v>37</v>
      </c>
      <c r="S228" s="5">
        <v>45291</v>
      </c>
      <c r="T228" s="12"/>
      <c r="U228" s="13" t="s">
        <v>90</v>
      </c>
      <c r="V228" s="13" t="s">
        <v>90</v>
      </c>
      <c r="W228" s="13" t="s">
        <v>90</v>
      </c>
      <c r="X228" s="12" t="s">
        <v>360</v>
      </c>
      <c r="Y228" s="12" t="s">
        <v>37</v>
      </c>
      <c r="Z228" s="12" t="s">
        <v>92</v>
      </c>
      <c r="AA228" s="12"/>
      <c r="AB228" s="12"/>
      <c r="AC228" s="12"/>
      <c r="AD228" s="12"/>
      <c r="AE228" s="12"/>
      <c r="AF228" s="13" t="s">
        <v>90</v>
      </c>
      <c r="AG228" s="14" t="s">
        <v>1175</v>
      </c>
      <c r="AH228" s="13" t="s">
        <v>90</v>
      </c>
      <c r="AI228" s="4">
        <v>45175</v>
      </c>
      <c r="AJ228" s="13" t="s">
        <v>90</v>
      </c>
      <c r="AK228" s="4">
        <f>+Tabla22[[#This Row],[FECHA DE TERMINACIÓN  DEL CONTRATO ]]+120</f>
        <v>45411</v>
      </c>
      <c r="AL228" s="4">
        <f>+Tabla22[[#This Row],[OPORTUNIDAD PARA LIQUIDADAR BILATERALMENTE]]+60</f>
        <v>45471</v>
      </c>
      <c r="AM228" s="4">
        <f>+Tabla22[[#This Row],[OPORTUNIDAD PARA LIQUIDAR UNILATERALMENTE]]+720</f>
        <v>46191</v>
      </c>
      <c r="AN228" s="12" t="s">
        <v>90</v>
      </c>
    </row>
    <row r="229" spans="1:40" ht="29" x14ac:dyDescent="0.35">
      <c r="A229" s="12" t="s">
        <v>81</v>
      </c>
      <c r="B229" s="12" t="s">
        <v>1168</v>
      </c>
      <c r="C229" s="5">
        <v>45175</v>
      </c>
      <c r="D229" s="12" t="s">
        <v>1176</v>
      </c>
      <c r="E229" s="6">
        <v>811012753</v>
      </c>
      <c r="F229" s="12" t="s">
        <v>1177</v>
      </c>
      <c r="G229" s="12" t="s">
        <v>1178</v>
      </c>
      <c r="H229" s="12"/>
      <c r="I229" s="22"/>
      <c r="J229" s="12"/>
      <c r="K229" s="12" t="s">
        <v>11</v>
      </c>
      <c r="L229" s="12" t="s">
        <v>9</v>
      </c>
      <c r="M229" s="12" t="s">
        <v>6</v>
      </c>
      <c r="N229" s="18">
        <f ca="1">+IF(Tabla22[[#This Row],[DÍAS PENDIENTES DE EJECUCIÓN]]&lt;=0,1,($Q$1-Tabla22[[#This Row],[FECHA ACTA DE INICIO]])/(Tabla22[[#This Row],[FECHA DE TERMINACIÓN  DEL CONTRATO ]]-Tabla22[[#This Row],[FECHA ACTA DE INICIO]]))</f>
        <v>1</v>
      </c>
      <c r="O229" s="7">
        <v>25992323</v>
      </c>
      <c r="P229" s="5">
        <v>45175</v>
      </c>
      <c r="Q229" s="12" t="s">
        <v>1179</v>
      </c>
      <c r="R229" s="6">
        <f ca="1">+IF(Tabla22[[#This Row],[ESTADO ACTUAL DEL CONTRATO ]]="LIQUIDADO","OK",Tabla22[[#This Row],[FECHA DE TERMINACIÓN  DEL CONTRATO ]]-$Q$1)</f>
        <v>-49</v>
      </c>
      <c r="S229" s="5">
        <v>45205</v>
      </c>
      <c r="T229" s="12"/>
      <c r="U229" s="13" t="s">
        <v>90</v>
      </c>
      <c r="V229" s="13" t="s">
        <v>90</v>
      </c>
      <c r="W229" s="13" t="s">
        <v>90</v>
      </c>
      <c r="X229" s="12" t="s">
        <v>360</v>
      </c>
      <c r="Y229" s="12" t="s">
        <v>37</v>
      </c>
      <c r="Z229" s="12" t="s">
        <v>92</v>
      </c>
      <c r="AA229" s="12"/>
      <c r="AB229" s="12"/>
      <c r="AC229" s="12"/>
      <c r="AD229" s="12"/>
      <c r="AE229" s="12"/>
      <c r="AF229" s="13" t="s">
        <v>90</v>
      </c>
      <c r="AG229" s="14" t="s">
        <v>1180</v>
      </c>
      <c r="AH229" s="13" t="s">
        <v>90</v>
      </c>
      <c r="AI229" s="4">
        <v>45154</v>
      </c>
      <c r="AJ229" s="13" t="s">
        <v>90</v>
      </c>
      <c r="AK229" s="4">
        <f>+Tabla22[[#This Row],[FECHA DE TERMINACIÓN  DEL CONTRATO ]]+120</f>
        <v>45325</v>
      </c>
      <c r="AL229" s="4">
        <f>+Tabla22[[#This Row],[OPORTUNIDAD PARA LIQUIDADAR BILATERALMENTE]]+60</f>
        <v>45385</v>
      </c>
      <c r="AM229" s="4">
        <f>+Tabla22[[#This Row],[OPORTUNIDAD PARA LIQUIDAR UNILATERALMENTE]]+720</f>
        <v>46105</v>
      </c>
      <c r="AN229" s="12" t="s">
        <v>90</v>
      </c>
    </row>
    <row r="230" spans="1:40" ht="29" x14ac:dyDescent="0.35">
      <c r="A230" s="12" t="s">
        <v>81</v>
      </c>
      <c r="B230" s="12" t="s">
        <v>1169</v>
      </c>
      <c r="C230" s="5">
        <v>45170</v>
      </c>
      <c r="D230" s="12" t="s">
        <v>1181</v>
      </c>
      <c r="E230" s="6">
        <v>70108090</v>
      </c>
      <c r="F230" s="12" t="s">
        <v>1184</v>
      </c>
      <c r="G230" s="12" t="s">
        <v>1185</v>
      </c>
      <c r="H230" s="12"/>
      <c r="I230" s="22"/>
      <c r="J230" s="12"/>
      <c r="K230" s="12" t="s">
        <v>4</v>
      </c>
      <c r="L230" s="12" t="s">
        <v>24</v>
      </c>
      <c r="M230" s="12" t="s">
        <v>6</v>
      </c>
      <c r="N230" s="18">
        <f ca="1">+IF(Tabla22[[#This Row],[DÍAS PENDIENTES DE EJECUCIÓN]]&lt;=0,1,($Q$1-Tabla22[[#This Row],[FECHA ACTA DE INICIO]])/(Tabla22[[#This Row],[FECHA DE TERMINACIÓN  DEL CONTRATO ]]-Tabla22[[#This Row],[FECHA ACTA DE INICIO]]))</f>
        <v>0.69421487603305787</v>
      </c>
      <c r="O230" s="7">
        <v>21798796</v>
      </c>
      <c r="P230" s="5">
        <v>45170</v>
      </c>
      <c r="Q230" s="12" t="s">
        <v>1186</v>
      </c>
      <c r="R230" s="6">
        <f ca="1">+IF(Tabla22[[#This Row],[ESTADO ACTUAL DEL CONTRATO ]]="LIQUIDADO","OK",Tabla22[[#This Row],[FECHA DE TERMINACIÓN  DEL CONTRATO ]]-$Q$1)</f>
        <v>37</v>
      </c>
      <c r="S230" s="5">
        <v>45291</v>
      </c>
      <c r="T230" s="12"/>
      <c r="U230" s="13" t="s">
        <v>90</v>
      </c>
      <c r="V230" s="13" t="s">
        <v>90</v>
      </c>
      <c r="W230" s="13" t="s">
        <v>90</v>
      </c>
      <c r="X230" s="12" t="s">
        <v>200</v>
      </c>
      <c r="Y230" s="12" t="s">
        <v>39</v>
      </c>
      <c r="Z230" s="12" t="s">
        <v>92</v>
      </c>
      <c r="AA230" s="12"/>
      <c r="AB230" s="12"/>
      <c r="AC230" s="12"/>
      <c r="AD230" s="12"/>
      <c r="AE230" s="12"/>
      <c r="AF230" s="13" t="s">
        <v>90</v>
      </c>
      <c r="AG230" s="14" t="s">
        <v>1187</v>
      </c>
      <c r="AH230" s="13" t="s">
        <v>90</v>
      </c>
      <c r="AI230" s="4">
        <v>45170</v>
      </c>
      <c r="AJ230" s="13" t="s">
        <v>90</v>
      </c>
      <c r="AK230" s="4">
        <f>+Tabla22[[#This Row],[FECHA DE TERMINACIÓN  DEL CONTRATO ]]+120</f>
        <v>45411</v>
      </c>
      <c r="AL230" s="4">
        <f>+Tabla22[[#This Row],[OPORTUNIDAD PARA LIQUIDADAR BILATERALMENTE]]+60</f>
        <v>45471</v>
      </c>
      <c r="AM230" s="4">
        <f>+Tabla22[[#This Row],[OPORTUNIDAD PARA LIQUIDAR UNILATERALMENTE]]+720</f>
        <v>46191</v>
      </c>
      <c r="AN230" s="12" t="s">
        <v>90</v>
      </c>
    </row>
    <row r="231" spans="1:40" ht="29" x14ac:dyDescent="0.35">
      <c r="A231" s="12" t="s">
        <v>81</v>
      </c>
      <c r="B231" s="12" t="s">
        <v>1170</v>
      </c>
      <c r="C231" s="5">
        <v>45170</v>
      </c>
      <c r="D231" s="12" t="s">
        <v>1188</v>
      </c>
      <c r="E231" s="6">
        <v>32354606</v>
      </c>
      <c r="F231" s="12" t="s">
        <v>1189</v>
      </c>
      <c r="G231" s="12" t="s">
        <v>1190</v>
      </c>
      <c r="H231" s="12"/>
      <c r="I231" s="22"/>
      <c r="J231" s="12"/>
      <c r="K231" s="12" t="s">
        <v>4</v>
      </c>
      <c r="L231" s="12" t="s">
        <v>24</v>
      </c>
      <c r="M231" s="12" t="s">
        <v>6</v>
      </c>
      <c r="N231" s="18">
        <f ca="1">+IF(Tabla22[[#This Row],[DÍAS PENDIENTES DE EJECUCIÓN]]&lt;=0,1,($Q$1-Tabla22[[#This Row],[FECHA ACTA DE INICIO]])/(Tabla22[[#This Row],[FECHA DE TERMINACIÓN  DEL CONTRATO ]]-Tabla22[[#This Row],[FECHA ACTA DE INICIO]]))</f>
        <v>0.69421487603305787</v>
      </c>
      <c r="O231" s="7">
        <v>15285904</v>
      </c>
      <c r="P231" s="5">
        <v>45170</v>
      </c>
      <c r="Q231" s="12" t="s">
        <v>1186</v>
      </c>
      <c r="R231" s="6">
        <f ca="1">+IF(Tabla22[[#This Row],[ESTADO ACTUAL DEL CONTRATO ]]="LIQUIDADO","OK",Tabla22[[#This Row],[FECHA DE TERMINACIÓN  DEL CONTRATO ]]-$Q$1)</f>
        <v>37</v>
      </c>
      <c r="S231" s="5">
        <v>45291</v>
      </c>
      <c r="T231" s="12"/>
      <c r="U231" s="13" t="s">
        <v>90</v>
      </c>
      <c r="V231" s="13" t="s">
        <v>90</v>
      </c>
      <c r="W231" s="13" t="s">
        <v>90</v>
      </c>
      <c r="X231" s="12" t="s">
        <v>200</v>
      </c>
      <c r="Y231" s="12" t="s">
        <v>27</v>
      </c>
      <c r="Z231" s="12" t="s">
        <v>92</v>
      </c>
      <c r="AA231" s="12"/>
      <c r="AB231" s="12"/>
      <c r="AC231" s="12"/>
      <c r="AD231" s="12"/>
      <c r="AE231" s="12"/>
      <c r="AF231" s="13" t="s">
        <v>90</v>
      </c>
      <c r="AG231" s="14" t="s">
        <v>1191</v>
      </c>
      <c r="AH231" s="13" t="s">
        <v>90</v>
      </c>
      <c r="AI231" s="4">
        <v>45170</v>
      </c>
      <c r="AJ231" s="13" t="s">
        <v>90</v>
      </c>
      <c r="AK231" s="4">
        <f>+Tabla22[[#This Row],[FECHA DE TERMINACIÓN  DEL CONTRATO ]]+120</f>
        <v>45411</v>
      </c>
      <c r="AL231" s="4">
        <f>+Tabla22[[#This Row],[OPORTUNIDAD PARA LIQUIDADAR BILATERALMENTE]]+60</f>
        <v>45471</v>
      </c>
      <c r="AM231" s="4">
        <f>+Tabla22[[#This Row],[OPORTUNIDAD PARA LIQUIDAR UNILATERALMENTE]]+720</f>
        <v>46191</v>
      </c>
      <c r="AN231" s="12" t="s">
        <v>90</v>
      </c>
    </row>
    <row r="232" spans="1:40" ht="29" x14ac:dyDescent="0.35">
      <c r="A232" s="12" t="s">
        <v>81</v>
      </c>
      <c r="B232" s="12" t="s">
        <v>1171</v>
      </c>
      <c r="C232" s="5">
        <v>45180</v>
      </c>
      <c r="D232" s="12" t="s">
        <v>1192</v>
      </c>
      <c r="E232" s="6">
        <v>890940618</v>
      </c>
      <c r="F232" s="12" t="s">
        <v>1193</v>
      </c>
      <c r="G232" s="12" t="s">
        <v>1194</v>
      </c>
      <c r="H232" s="12"/>
      <c r="I232" s="22"/>
      <c r="J232" s="12"/>
      <c r="K232" s="12" t="s">
        <v>11</v>
      </c>
      <c r="L232" s="12" t="s">
        <v>9</v>
      </c>
      <c r="M232" s="12" t="s">
        <v>6</v>
      </c>
      <c r="N232" s="18">
        <f ca="1">+IF(Tabla22[[#This Row],[DÍAS PENDIENTES DE EJECUCIÓN]]&lt;=0,1,($Q$1-Tabla22[[#This Row],[FECHA ACTA DE INICIO]])/(Tabla22[[#This Row],[FECHA DE TERMINACIÓN  DEL CONTRATO ]]-Tabla22[[#This Row],[FECHA ACTA DE INICIO]]))</f>
        <v>1</v>
      </c>
      <c r="O232" s="7">
        <v>28379720</v>
      </c>
      <c r="P232" s="5">
        <v>45180</v>
      </c>
      <c r="Q232" s="12" t="s">
        <v>1195</v>
      </c>
      <c r="R232" s="6">
        <f ca="1">+IF(Tabla22[[#This Row],[ESTADO ACTUAL DEL CONTRATO ]]="LIQUIDADO","OK",Tabla22[[#This Row],[FECHA DE TERMINACIÓN  DEL CONTRATO ]]-$Q$1)</f>
        <v>-24</v>
      </c>
      <c r="S232" s="5">
        <v>45230</v>
      </c>
      <c r="T232" s="12"/>
      <c r="U232" s="13" t="s">
        <v>90</v>
      </c>
      <c r="V232" s="13" t="s">
        <v>90</v>
      </c>
      <c r="W232" s="13" t="s">
        <v>90</v>
      </c>
      <c r="X232" s="12" t="s">
        <v>360</v>
      </c>
      <c r="Y232" s="12" t="s">
        <v>37</v>
      </c>
      <c r="Z232" s="12" t="s">
        <v>92</v>
      </c>
      <c r="AA232" s="12"/>
      <c r="AB232" s="12"/>
      <c r="AC232" s="12"/>
      <c r="AD232" s="12"/>
      <c r="AE232" s="12"/>
      <c r="AF232" s="13" t="s">
        <v>90</v>
      </c>
      <c r="AG232" s="14" t="s">
        <v>1196</v>
      </c>
      <c r="AH232" s="13" t="s">
        <v>90</v>
      </c>
      <c r="AI232" s="4">
        <v>45154</v>
      </c>
      <c r="AJ232" s="13" t="s">
        <v>90</v>
      </c>
      <c r="AK232" s="4">
        <f>+Tabla22[[#This Row],[FECHA DE TERMINACIÓN  DEL CONTRATO ]]+120</f>
        <v>45350</v>
      </c>
      <c r="AL232" s="4">
        <f>+Tabla22[[#This Row],[OPORTUNIDAD PARA LIQUIDADAR BILATERALMENTE]]+60</f>
        <v>45410</v>
      </c>
      <c r="AM232" s="4">
        <f>+Tabla22[[#This Row],[OPORTUNIDAD PARA LIQUIDAR UNILATERALMENTE]]+720</f>
        <v>46130</v>
      </c>
      <c r="AN232" s="12" t="s">
        <v>90</v>
      </c>
    </row>
    <row r="233" spans="1:40" ht="29" x14ac:dyDescent="0.35">
      <c r="A233" s="12" t="s">
        <v>81</v>
      </c>
      <c r="B233" s="12" t="s">
        <v>1182</v>
      </c>
      <c r="C233" s="5">
        <v>45180</v>
      </c>
      <c r="D233" s="12" t="s">
        <v>1197</v>
      </c>
      <c r="E233" s="6">
        <v>43975343</v>
      </c>
      <c r="F233" s="12" t="s">
        <v>663</v>
      </c>
      <c r="G233" s="12" t="s">
        <v>1198</v>
      </c>
      <c r="H233" s="12"/>
      <c r="I233" s="22"/>
      <c r="J233" s="12"/>
      <c r="K233" s="12" t="s">
        <v>4</v>
      </c>
      <c r="L233" s="12" t="s">
        <v>24</v>
      </c>
      <c r="M233" s="12" t="s">
        <v>6</v>
      </c>
      <c r="N233" s="18">
        <f ca="1">+IF(Tabla22[[#This Row],[DÍAS PENDIENTES DE EJECUCIÓN]]&lt;=0,1,($Q$1-Tabla22[[#This Row],[FECHA ACTA DE INICIO]])/(Tabla22[[#This Row],[FECHA DE TERMINACIÓN  DEL CONTRATO ]]-Tabla22[[#This Row],[FECHA ACTA DE INICIO]]))</f>
        <v>0.66666666666666663</v>
      </c>
      <c r="O233" s="7">
        <v>22208971</v>
      </c>
      <c r="P233" s="5">
        <v>45180</v>
      </c>
      <c r="Q233" s="12" t="s">
        <v>1199</v>
      </c>
      <c r="R233" s="6">
        <f ca="1">+IF(Tabla22[[#This Row],[ESTADO ACTUAL DEL CONTRATO ]]="LIQUIDADO","OK",Tabla22[[#This Row],[FECHA DE TERMINACIÓN  DEL CONTRATO ]]-$Q$1)</f>
        <v>37</v>
      </c>
      <c r="S233" s="5">
        <v>45291</v>
      </c>
      <c r="T233" s="12"/>
      <c r="U233" s="13" t="s">
        <v>90</v>
      </c>
      <c r="V233" s="13" t="s">
        <v>90</v>
      </c>
      <c r="W233" s="13" t="s">
        <v>90</v>
      </c>
      <c r="X233" s="12" t="s">
        <v>200</v>
      </c>
      <c r="Y233" s="12" t="s">
        <v>36</v>
      </c>
      <c r="Z233" s="12" t="s">
        <v>92</v>
      </c>
      <c r="AA233" s="12"/>
      <c r="AB233" s="12"/>
      <c r="AC233" s="12"/>
      <c r="AD233" s="12"/>
      <c r="AE233" s="12"/>
      <c r="AF233" s="13" t="s">
        <v>90</v>
      </c>
      <c r="AG233" s="14" t="s">
        <v>1200</v>
      </c>
      <c r="AH233" s="13" t="s">
        <v>90</v>
      </c>
      <c r="AI233" s="4">
        <v>45180</v>
      </c>
      <c r="AJ233" s="13" t="s">
        <v>90</v>
      </c>
      <c r="AK233" s="4">
        <f>+Tabla22[[#This Row],[FECHA DE TERMINACIÓN  DEL CONTRATO ]]+120</f>
        <v>45411</v>
      </c>
      <c r="AL233" s="4">
        <f>+Tabla22[[#This Row],[OPORTUNIDAD PARA LIQUIDADAR BILATERALMENTE]]+60</f>
        <v>45471</v>
      </c>
      <c r="AM233" s="4">
        <f>+Tabla22[[#This Row],[OPORTUNIDAD PARA LIQUIDAR UNILATERALMENTE]]+720</f>
        <v>46191</v>
      </c>
      <c r="AN233" s="12" t="s">
        <v>90</v>
      </c>
    </row>
    <row r="234" spans="1:40" ht="29" x14ac:dyDescent="0.35">
      <c r="A234" s="12" t="s">
        <v>81</v>
      </c>
      <c r="B234" s="12" t="s">
        <v>1183</v>
      </c>
      <c r="C234" s="5">
        <v>45180</v>
      </c>
      <c r="D234" s="12" t="s">
        <v>1201</v>
      </c>
      <c r="E234" s="6">
        <v>1037264877</v>
      </c>
      <c r="F234" s="12" t="s">
        <v>544</v>
      </c>
      <c r="G234" s="12" t="s">
        <v>1202</v>
      </c>
      <c r="H234" s="12"/>
      <c r="I234" s="22"/>
      <c r="J234" s="12"/>
      <c r="K234" s="12" t="s">
        <v>4</v>
      </c>
      <c r="L234" s="12" t="s">
        <v>24</v>
      </c>
      <c r="M234" s="12" t="s">
        <v>6</v>
      </c>
      <c r="N234" s="18">
        <f ca="1">+IF(Tabla22[[#This Row],[DÍAS PENDIENTES DE EJECUCIÓN]]&lt;=0,1,($Q$1-Tabla22[[#This Row],[FECHA ACTA DE INICIO]])/(Tabla22[[#This Row],[FECHA DE TERMINACIÓN  DEL CONTRATO ]]-Tabla22[[#This Row],[FECHA ACTA DE INICIO]]))</f>
        <v>0.66666666666666663</v>
      </c>
      <c r="O234" s="7">
        <v>19982230</v>
      </c>
      <c r="P234" s="5">
        <v>45180</v>
      </c>
      <c r="Q234" s="12" t="s">
        <v>1199</v>
      </c>
      <c r="R234" s="6">
        <f ca="1">+IF(Tabla22[[#This Row],[ESTADO ACTUAL DEL CONTRATO ]]="LIQUIDADO","OK",Tabla22[[#This Row],[FECHA DE TERMINACIÓN  DEL CONTRATO ]]-$Q$1)</f>
        <v>37</v>
      </c>
      <c r="S234" s="5">
        <v>45291</v>
      </c>
      <c r="T234" s="12"/>
      <c r="U234" s="13" t="s">
        <v>90</v>
      </c>
      <c r="V234" s="13" t="s">
        <v>90</v>
      </c>
      <c r="W234" s="13" t="s">
        <v>90</v>
      </c>
      <c r="X234" s="12" t="s">
        <v>200</v>
      </c>
      <c r="Y234" s="12" t="s">
        <v>21</v>
      </c>
      <c r="Z234" s="12" t="s">
        <v>92</v>
      </c>
      <c r="AA234" s="12"/>
      <c r="AB234" s="12"/>
      <c r="AC234" s="12"/>
      <c r="AD234" s="12"/>
      <c r="AE234" s="12"/>
      <c r="AF234" s="13" t="s">
        <v>90</v>
      </c>
      <c r="AG234" s="14" t="s">
        <v>1203</v>
      </c>
      <c r="AH234" s="13" t="s">
        <v>90</v>
      </c>
      <c r="AI234" s="4">
        <v>45180</v>
      </c>
      <c r="AJ234" s="13" t="s">
        <v>90</v>
      </c>
      <c r="AK234" s="4">
        <f>+Tabla22[[#This Row],[FECHA DE TERMINACIÓN  DEL CONTRATO ]]+120</f>
        <v>45411</v>
      </c>
      <c r="AL234" s="4">
        <f>+Tabla22[[#This Row],[OPORTUNIDAD PARA LIQUIDADAR BILATERALMENTE]]+60</f>
        <v>45471</v>
      </c>
      <c r="AM234" s="4">
        <f>+Tabla22[[#This Row],[OPORTUNIDAD PARA LIQUIDAR UNILATERALMENTE]]+720</f>
        <v>46191</v>
      </c>
      <c r="AN234" s="12" t="s">
        <v>90</v>
      </c>
    </row>
    <row r="235" spans="1:40" ht="29" x14ac:dyDescent="0.35">
      <c r="A235" s="12" t="s">
        <v>81</v>
      </c>
      <c r="B235" s="12" t="s">
        <v>1210</v>
      </c>
      <c r="C235" s="5">
        <v>45184</v>
      </c>
      <c r="D235" s="12" t="s">
        <v>203</v>
      </c>
      <c r="E235" s="6">
        <v>1121203550</v>
      </c>
      <c r="F235" s="12" t="s">
        <v>745</v>
      </c>
      <c r="G235" s="12" t="s">
        <v>1212</v>
      </c>
      <c r="H235" s="12"/>
      <c r="I235" s="22"/>
      <c r="J235" s="12"/>
      <c r="K235" s="12" t="s">
        <v>4</v>
      </c>
      <c r="L235" s="12" t="s">
        <v>24</v>
      </c>
      <c r="M235" s="12" t="s">
        <v>6</v>
      </c>
      <c r="N235" s="18">
        <f ca="1">+IF(Tabla22[[#This Row],[DÍAS PENDIENTES DE EJECUCIÓN]]&lt;=0,1,($Q$1-Tabla22[[#This Row],[FECHA ACTA DE INICIO]])/(Tabla22[[#This Row],[FECHA DE TERMINACIÓN  DEL CONTRATO ]]-Tabla22[[#This Row],[FECHA ACTA DE INICIO]]))</f>
        <v>1</v>
      </c>
      <c r="O235" s="7">
        <v>7642952</v>
      </c>
      <c r="P235" s="5">
        <v>45184</v>
      </c>
      <c r="Q235" s="12" t="s">
        <v>1195</v>
      </c>
      <c r="R235" s="6">
        <f ca="1">+IF(Tabla22[[#This Row],[ESTADO ACTUAL DEL CONTRATO ]]="LIQUIDADO","OK",Tabla22[[#This Row],[FECHA DE TERMINACIÓN  DEL CONTRATO ]]-$Q$1)</f>
        <v>-9</v>
      </c>
      <c r="S235" s="5">
        <v>45245</v>
      </c>
      <c r="T235" s="12"/>
      <c r="U235" s="13" t="s">
        <v>90</v>
      </c>
      <c r="V235" s="13" t="s">
        <v>90</v>
      </c>
      <c r="W235" s="13" t="s">
        <v>90</v>
      </c>
      <c r="X235" s="12" t="s">
        <v>200</v>
      </c>
      <c r="Y235" s="12" t="s">
        <v>7</v>
      </c>
      <c r="Z235" s="12" t="s">
        <v>92</v>
      </c>
      <c r="AA235" s="12"/>
      <c r="AB235" s="12"/>
      <c r="AC235" s="12"/>
      <c r="AD235" s="12"/>
      <c r="AE235" s="12"/>
      <c r="AF235" s="13" t="s">
        <v>90</v>
      </c>
      <c r="AG235" s="14" t="s">
        <v>1203</v>
      </c>
      <c r="AH235" s="13" t="s">
        <v>90</v>
      </c>
      <c r="AI235" s="4">
        <v>45184</v>
      </c>
      <c r="AJ235" s="13" t="s">
        <v>90</v>
      </c>
      <c r="AK235" s="4">
        <f>+Tabla22[[#This Row],[FECHA DE TERMINACIÓN  DEL CONTRATO ]]+120</f>
        <v>45365</v>
      </c>
      <c r="AL235" s="4">
        <f>+Tabla22[[#This Row],[OPORTUNIDAD PARA LIQUIDADAR BILATERALMENTE]]+60</f>
        <v>45425</v>
      </c>
      <c r="AM235" s="4">
        <f>+Tabla22[[#This Row],[OPORTUNIDAD PARA LIQUIDAR UNILATERALMENTE]]+720</f>
        <v>46145</v>
      </c>
      <c r="AN235" s="12" t="s">
        <v>90</v>
      </c>
    </row>
    <row r="236" spans="1:40" ht="29" x14ac:dyDescent="0.35">
      <c r="A236" s="12" t="s">
        <v>81</v>
      </c>
      <c r="B236" s="12" t="s">
        <v>1211</v>
      </c>
      <c r="C236" s="5">
        <v>45194</v>
      </c>
      <c r="D236" s="12" t="s">
        <v>1213</v>
      </c>
      <c r="E236" s="6">
        <v>42776109</v>
      </c>
      <c r="F236" s="12" t="s">
        <v>1214</v>
      </c>
      <c r="G236" s="12" t="s">
        <v>1215</v>
      </c>
      <c r="H236" s="12"/>
      <c r="I236" s="22"/>
      <c r="J236" s="12"/>
      <c r="K236" s="12" t="s">
        <v>4</v>
      </c>
      <c r="L236" s="12" t="s">
        <v>24</v>
      </c>
      <c r="M236" s="12" t="s">
        <v>6</v>
      </c>
      <c r="N236" s="18">
        <f ca="1">+IF(Tabla22[[#This Row],[DÍAS PENDIENTES DE EJECUCIÓN]]&lt;=0,1,($Q$1-Tabla22[[#This Row],[FECHA ACTA DE INICIO]])/(Tabla22[[#This Row],[FECHA DE TERMINACIÓN  DEL CONTRATO ]]-Tabla22[[#This Row],[FECHA ACTA DE INICIO]]))</f>
        <v>0.61855670103092786</v>
      </c>
      <c r="O236" s="7">
        <v>19382374</v>
      </c>
      <c r="P236" s="5">
        <v>45194</v>
      </c>
      <c r="Q236" s="12" t="s">
        <v>1216</v>
      </c>
      <c r="R236" s="6">
        <f ca="1">+IF(Tabla22[[#This Row],[ESTADO ACTUAL DEL CONTRATO ]]="LIQUIDADO","OK",Tabla22[[#This Row],[FECHA DE TERMINACIÓN  DEL CONTRATO ]]-$Q$1)</f>
        <v>37</v>
      </c>
      <c r="S236" s="5">
        <v>45291</v>
      </c>
      <c r="T236" s="12"/>
      <c r="U236" s="13" t="s">
        <v>90</v>
      </c>
      <c r="V236" s="13" t="s">
        <v>90</v>
      </c>
      <c r="W236" s="13" t="s">
        <v>90</v>
      </c>
      <c r="X236" s="12" t="s">
        <v>200</v>
      </c>
      <c r="Y236" s="12" t="s">
        <v>7</v>
      </c>
      <c r="Z236" s="12" t="s">
        <v>92</v>
      </c>
      <c r="AA236" s="12"/>
      <c r="AB236" s="12"/>
      <c r="AC236" s="12"/>
      <c r="AD236" s="12"/>
      <c r="AE236" s="12"/>
      <c r="AF236" s="13" t="s">
        <v>90</v>
      </c>
      <c r="AG236" s="14" t="s">
        <v>1217</v>
      </c>
      <c r="AH236" s="13" t="s">
        <v>90</v>
      </c>
      <c r="AI236" s="4">
        <v>45194</v>
      </c>
      <c r="AJ236" s="13" t="s">
        <v>90</v>
      </c>
      <c r="AK236" s="4">
        <f>+Tabla22[[#This Row],[FECHA DE TERMINACIÓN  DEL CONTRATO ]]+120</f>
        <v>45411</v>
      </c>
      <c r="AL236" s="4">
        <f>+Tabla22[[#This Row],[OPORTUNIDAD PARA LIQUIDADAR BILATERALMENTE]]+60</f>
        <v>45471</v>
      </c>
      <c r="AM236" s="4">
        <f>+Tabla22[[#This Row],[OPORTUNIDAD PARA LIQUIDAR UNILATERALMENTE]]+720</f>
        <v>46191</v>
      </c>
      <c r="AN236" s="12" t="s">
        <v>90</v>
      </c>
    </row>
    <row r="237" spans="1:40" ht="29" x14ac:dyDescent="0.35">
      <c r="A237" s="12" t="s">
        <v>81</v>
      </c>
      <c r="B237" s="12" t="s">
        <v>1218</v>
      </c>
      <c r="C237" s="5">
        <v>45202</v>
      </c>
      <c r="D237" s="12" t="s">
        <v>1219</v>
      </c>
      <c r="E237" s="6">
        <v>1036951750</v>
      </c>
      <c r="F237" s="12" t="s">
        <v>1220</v>
      </c>
      <c r="G237" s="12" t="s">
        <v>1221</v>
      </c>
      <c r="H237" s="12"/>
      <c r="I237" s="22"/>
      <c r="J237" s="12"/>
      <c r="K237" s="12" t="s">
        <v>4</v>
      </c>
      <c r="L237" s="12" t="s">
        <v>24</v>
      </c>
      <c r="M237" s="12" t="s">
        <v>6</v>
      </c>
      <c r="N237" s="18">
        <f ca="1">+IF(Tabla22[[#This Row],[DÍAS PENDIENTES DE EJECUCIÓN]]&lt;=0,1,($Q$1-Tabla22[[#This Row],[FECHA ACTA DE INICIO]])/(Tabla22[[#This Row],[FECHA DE TERMINACIÓN  DEL CONTRATO ]]-Tabla22[[#This Row],[FECHA ACTA DE INICIO]]))</f>
        <v>0.5842696629213483</v>
      </c>
      <c r="O237" s="7">
        <v>6500000</v>
      </c>
      <c r="P237" s="5">
        <v>45202</v>
      </c>
      <c r="Q237" s="12" t="s">
        <v>1222</v>
      </c>
      <c r="R237" s="6">
        <f ca="1">+IF(Tabla22[[#This Row],[ESTADO ACTUAL DEL CONTRATO ]]="LIQUIDADO","OK",Tabla22[[#This Row],[FECHA DE TERMINACIÓN  DEL CONTRATO ]]-$Q$1)</f>
        <v>37</v>
      </c>
      <c r="S237" s="5">
        <v>45291</v>
      </c>
      <c r="T237" s="12"/>
      <c r="U237" s="13" t="s">
        <v>90</v>
      </c>
      <c r="V237" s="13" t="s">
        <v>90</v>
      </c>
      <c r="W237" s="13" t="s">
        <v>90</v>
      </c>
      <c r="X237" s="12" t="s">
        <v>200</v>
      </c>
      <c r="Y237" s="12" t="s">
        <v>34</v>
      </c>
      <c r="Z237" s="12" t="s">
        <v>92</v>
      </c>
      <c r="AA237" s="12"/>
      <c r="AB237" s="12"/>
      <c r="AC237" s="12"/>
      <c r="AD237" s="12"/>
      <c r="AE237" s="12"/>
      <c r="AF237" s="13" t="s">
        <v>90</v>
      </c>
      <c r="AG237" s="14" t="s">
        <v>1223</v>
      </c>
      <c r="AH237" s="13" t="s">
        <v>90</v>
      </c>
      <c r="AI237" s="4">
        <v>45202</v>
      </c>
      <c r="AJ237" s="13" t="s">
        <v>90</v>
      </c>
      <c r="AK237" s="4">
        <f>+Tabla22[[#This Row],[FECHA DE TERMINACIÓN  DEL CONTRATO ]]+120</f>
        <v>45411</v>
      </c>
      <c r="AL237" s="4">
        <f>+Tabla22[[#This Row],[OPORTUNIDAD PARA LIQUIDADAR BILATERALMENTE]]+60</f>
        <v>45471</v>
      </c>
      <c r="AM237" s="4">
        <f>+Tabla22[[#This Row],[OPORTUNIDAD PARA LIQUIDAR UNILATERALMENTE]]+720</f>
        <v>46191</v>
      </c>
      <c r="AN237" s="12" t="s">
        <v>90</v>
      </c>
    </row>
    <row r="238" spans="1:40" ht="72.5" x14ac:dyDescent="0.35">
      <c r="A238" s="12" t="s">
        <v>81</v>
      </c>
      <c r="B238" s="12" t="s">
        <v>1224</v>
      </c>
      <c r="C238" s="5">
        <v>45205</v>
      </c>
      <c r="D238" s="12" t="s">
        <v>1225</v>
      </c>
      <c r="E238" s="6">
        <v>71728803</v>
      </c>
      <c r="F238" s="12" t="s">
        <v>1226</v>
      </c>
      <c r="G238" s="12" t="s">
        <v>1227</v>
      </c>
      <c r="H238" s="12"/>
      <c r="I238" s="22"/>
      <c r="J238" s="12"/>
      <c r="K238" s="12" t="s">
        <v>4</v>
      </c>
      <c r="L238" s="12" t="s">
        <v>24</v>
      </c>
      <c r="M238" s="12" t="s">
        <v>6</v>
      </c>
      <c r="N238" s="18">
        <f ca="1">+IF(Tabla22[[#This Row],[DÍAS PENDIENTES DE EJECUCIÓN]]&lt;=0,1,($Q$1-Tabla22[[#This Row],[FECHA ACTA DE INICIO]])/(Tabla22[[#This Row],[FECHA DE TERMINACIÓN  DEL CONTRATO ]]-Tabla22[[#This Row],[FECHA ACTA DE INICIO]]))</f>
        <v>0.56976744186046513</v>
      </c>
      <c r="O238" s="7">
        <v>20300000</v>
      </c>
      <c r="P238" s="5">
        <v>45205</v>
      </c>
      <c r="Q238" s="12" t="s">
        <v>1228</v>
      </c>
      <c r="R238" s="6">
        <f ca="1">+IF(Tabla22[[#This Row],[ESTADO ACTUAL DEL CONTRATO ]]="LIQUIDADO","OK",Tabla22[[#This Row],[FECHA DE TERMINACIÓN  DEL CONTRATO ]]-$Q$1)</f>
        <v>37</v>
      </c>
      <c r="S238" s="5">
        <v>45291</v>
      </c>
      <c r="T238" s="12"/>
      <c r="U238" s="13" t="s">
        <v>90</v>
      </c>
      <c r="V238" s="13" t="s">
        <v>90</v>
      </c>
      <c r="W238" s="13" t="s">
        <v>90</v>
      </c>
      <c r="X238" s="12" t="s">
        <v>200</v>
      </c>
      <c r="Y238" s="12" t="s">
        <v>41</v>
      </c>
      <c r="Z238" s="12" t="s">
        <v>92</v>
      </c>
      <c r="AA238" s="12"/>
      <c r="AB238" s="12" t="s">
        <v>90</v>
      </c>
      <c r="AC238" s="12" t="s">
        <v>1223</v>
      </c>
      <c r="AD238" s="12" t="s">
        <v>90</v>
      </c>
      <c r="AE238" s="12">
        <v>45202</v>
      </c>
      <c r="AF238" s="13" t="s">
        <v>90</v>
      </c>
      <c r="AG238" s="14" t="s">
        <v>1229</v>
      </c>
      <c r="AH238" s="13" t="s">
        <v>90</v>
      </c>
      <c r="AI238" s="4">
        <v>45205</v>
      </c>
      <c r="AJ238" s="13" t="s">
        <v>90</v>
      </c>
      <c r="AK238" s="4">
        <f>+Tabla22[[#This Row],[FECHA DE TERMINACIÓN  DEL CONTRATO ]]+120</f>
        <v>45411</v>
      </c>
      <c r="AL238" s="4">
        <f>+Tabla22[[#This Row],[OPORTUNIDAD PARA LIQUIDADAR BILATERALMENTE]]+60</f>
        <v>45471</v>
      </c>
      <c r="AM238" s="4">
        <f>+Tabla22[[#This Row],[OPORTUNIDAD PARA LIQUIDAR UNILATERALMENTE]]+720</f>
        <v>46191</v>
      </c>
      <c r="AN238" s="12" t="s">
        <v>90</v>
      </c>
    </row>
    <row r="239" spans="1:40" ht="45.75" customHeight="1" x14ac:dyDescent="0.35">
      <c r="A239" s="12" t="s">
        <v>81</v>
      </c>
      <c r="B239" s="12" t="s">
        <v>1230</v>
      </c>
      <c r="C239" s="5">
        <v>45209</v>
      </c>
      <c r="D239" s="12" t="s">
        <v>108</v>
      </c>
      <c r="E239" s="6">
        <v>1017174420</v>
      </c>
      <c r="F239" s="12" t="s">
        <v>306</v>
      </c>
      <c r="G239" s="12" t="s">
        <v>1231</v>
      </c>
      <c r="H239" s="12"/>
      <c r="I239" s="22"/>
      <c r="J239" s="12"/>
      <c r="K239" s="12" t="s">
        <v>4</v>
      </c>
      <c r="L239" s="12" t="s">
        <v>24</v>
      </c>
      <c r="M239" s="12" t="s">
        <v>6</v>
      </c>
      <c r="N239" s="18">
        <f ca="1">+IF(Tabla22[[#This Row],[DÍAS PENDIENTES DE EJECUCIÓN]]&lt;=0,1,($Q$1-Tabla22[[#This Row],[FECHA ACTA DE INICIO]])/(Tabla22[[#This Row],[FECHA DE TERMINACIÓN  DEL CONTRATO ]]-Tabla22[[#This Row],[FECHA ACTA DE INICIO]]))</f>
        <v>0.54878048780487809</v>
      </c>
      <c r="O239" s="7">
        <v>17606403</v>
      </c>
      <c r="P239" s="5">
        <v>45209</v>
      </c>
      <c r="Q239" s="12" t="s">
        <v>1232</v>
      </c>
      <c r="R239" s="6">
        <f ca="1">+IF(Tabla22[[#This Row],[ESTADO ACTUAL DEL CONTRATO ]]="LIQUIDADO","OK",Tabla22[[#This Row],[FECHA DE TERMINACIÓN  DEL CONTRATO ]]-$Q$1)</f>
        <v>37</v>
      </c>
      <c r="S239" s="5">
        <v>45291</v>
      </c>
      <c r="T239" s="12"/>
      <c r="U239" s="13" t="s">
        <v>90</v>
      </c>
      <c r="V239" s="13" t="s">
        <v>90</v>
      </c>
      <c r="W239" s="13" t="s">
        <v>90</v>
      </c>
      <c r="X239" s="12" t="s">
        <v>200</v>
      </c>
      <c r="Y239" s="12" t="s">
        <v>39</v>
      </c>
      <c r="Z239" s="12" t="s">
        <v>92</v>
      </c>
      <c r="AA239" s="12"/>
      <c r="AB239" s="12"/>
      <c r="AC239" s="12"/>
      <c r="AD239" s="12"/>
      <c r="AE239" s="12"/>
      <c r="AF239" s="13" t="s">
        <v>90</v>
      </c>
      <c r="AG239" s="14" t="s">
        <v>1233</v>
      </c>
      <c r="AH239" s="13" t="s">
        <v>90</v>
      </c>
      <c r="AI239" s="4">
        <v>45209</v>
      </c>
      <c r="AJ239" s="13" t="s">
        <v>90</v>
      </c>
      <c r="AK239" s="4">
        <f>+Tabla22[[#This Row],[FECHA DE TERMINACIÓN  DEL CONTRATO ]]+120</f>
        <v>45411</v>
      </c>
      <c r="AL239" s="4">
        <f>+Tabla22[[#This Row],[OPORTUNIDAD PARA LIQUIDADAR BILATERALMENTE]]+60</f>
        <v>45471</v>
      </c>
      <c r="AM239" s="4">
        <f>+Tabla22[[#This Row],[OPORTUNIDAD PARA LIQUIDAR UNILATERALMENTE]]+720</f>
        <v>46191</v>
      </c>
      <c r="AN239" s="12" t="s">
        <v>90</v>
      </c>
    </row>
    <row r="240" spans="1:40" ht="29" x14ac:dyDescent="0.35">
      <c r="A240" s="12" t="s">
        <v>81</v>
      </c>
      <c r="B240" s="12" t="s">
        <v>1234</v>
      </c>
      <c r="C240" s="5">
        <v>45208</v>
      </c>
      <c r="D240" s="12" t="s">
        <v>162</v>
      </c>
      <c r="E240" s="6">
        <v>43625187</v>
      </c>
      <c r="F240" s="12" t="s">
        <v>1235</v>
      </c>
      <c r="G240" s="12" t="s">
        <v>1236</v>
      </c>
      <c r="H240" s="12"/>
      <c r="I240" s="22"/>
      <c r="J240" s="12"/>
      <c r="K240" s="12" t="s">
        <v>4</v>
      </c>
      <c r="L240" s="12" t="s">
        <v>24</v>
      </c>
      <c r="M240" s="12" t="s">
        <v>6</v>
      </c>
      <c r="N240" s="18">
        <f ca="1">+IF(Tabla22[[#This Row],[DÍAS PENDIENTES DE EJECUCIÓN]]&lt;=0,1,($Q$1-Tabla22[[#This Row],[FECHA ACTA DE INICIO]])/(Tabla22[[#This Row],[FECHA DE TERMINACIÓN  DEL CONTRATO ]]-Tabla22[[#This Row],[FECHA ACTA DE INICIO]]))</f>
        <v>0.55421686746987953</v>
      </c>
      <c r="O240" s="7">
        <v>18492641</v>
      </c>
      <c r="P240" s="5">
        <v>45208</v>
      </c>
      <c r="Q240" s="12" t="s">
        <v>1242</v>
      </c>
      <c r="R240" s="6">
        <f ca="1">+IF(Tabla22[[#This Row],[ESTADO ACTUAL DEL CONTRATO ]]="LIQUIDADO","OK",Tabla22[[#This Row],[FECHA DE TERMINACIÓN  DEL CONTRATO ]]-$Q$1)</f>
        <v>37</v>
      </c>
      <c r="S240" s="5">
        <v>45291</v>
      </c>
      <c r="T240" s="12"/>
      <c r="U240" s="13" t="s">
        <v>90</v>
      </c>
      <c r="V240" s="13" t="s">
        <v>90</v>
      </c>
      <c r="W240" s="13" t="s">
        <v>90</v>
      </c>
      <c r="X240" s="12" t="s">
        <v>200</v>
      </c>
      <c r="Y240" s="12" t="s">
        <v>13</v>
      </c>
      <c r="Z240" s="12" t="s">
        <v>92</v>
      </c>
      <c r="AA240" s="12"/>
      <c r="AB240" s="12"/>
      <c r="AC240" s="12"/>
      <c r="AD240" s="12"/>
      <c r="AE240" s="12"/>
      <c r="AF240" s="13" t="s">
        <v>90</v>
      </c>
      <c r="AG240" s="14" t="s">
        <v>1237</v>
      </c>
      <c r="AH240" s="13" t="s">
        <v>90</v>
      </c>
      <c r="AI240" s="4">
        <v>45208</v>
      </c>
      <c r="AJ240" s="13" t="s">
        <v>90</v>
      </c>
      <c r="AK240" s="4">
        <f>+Tabla22[[#This Row],[FECHA DE TERMINACIÓN  DEL CONTRATO ]]+120</f>
        <v>45411</v>
      </c>
      <c r="AL240" s="4">
        <f>+Tabla22[[#This Row],[OPORTUNIDAD PARA LIQUIDADAR BILATERALMENTE]]+60</f>
        <v>45471</v>
      </c>
      <c r="AM240" s="4">
        <f>+Tabla22[[#This Row],[OPORTUNIDAD PARA LIQUIDAR UNILATERALMENTE]]+720</f>
        <v>46191</v>
      </c>
      <c r="AN240" s="12" t="s">
        <v>90</v>
      </c>
    </row>
    <row r="241" spans="1:40" ht="29" x14ac:dyDescent="0.35">
      <c r="A241" s="12" t="s">
        <v>81</v>
      </c>
      <c r="B241" s="12" t="s">
        <v>1238</v>
      </c>
      <c r="C241" s="5">
        <v>45209</v>
      </c>
      <c r="D241" s="12" t="s">
        <v>1239</v>
      </c>
      <c r="E241" s="6">
        <v>43578405</v>
      </c>
      <c r="F241" s="12" t="s">
        <v>1240</v>
      </c>
      <c r="G241" s="12" t="s">
        <v>1241</v>
      </c>
      <c r="H241" s="12"/>
      <c r="I241" s="22"/>
      <c r="J241" s="12"/>
      <c r="K241" s="12" t="s">
        <v>4</v>
      </c>
      <c r="L241" s="12" t="s">
        <v>24</v>
      </c>
      <c r="M241" s="12" t="s">
        <v>6</v>
      </c>
      <c r="N241" s="18">
        <f ca="1">+IF(Tabla22[[#This Row],[DÍAS PENDIENTES DE EJECUCIÓN]]&lt;=0,1,($Q$1-Tabla22[[#This Row],[FECHA ACTA DE INICIO]])/(Tabla22[[#This Row],[FECHA DE TERMINACIÓN  DEL CONTRATO ]]-Tabla22[[#This Row],[FECHA ACTA DE INICIO]]))</f>
        <v>0.54878048780487809</v>
      </c>
      <c r="O241" s="7">
        <v>16757678</v>
      </c>
      <c r="P241" s="5">
        <v>45209</v>
      </c>
      <c r="Q241" s="12" t="s">
        <v>1232</v>
      </c>
      <c r="R241" s="6">
        <f ca="1">+IF(Tabla22[[#This Row],[ESTADO ACTUAL DEL CONTRATO ]]="LIQUIDADO","OK",Tabla22[[#This Row],[FECHA DE TERMINACIÓN  DEL CONTRATO ]]-$Q$1)</f>
        <v>37</v>
      </c>
      <c r="S241" s="5">
        <v>45291</v>
      </c>
      <c r="T241" s="12"/>
      <c r="U241" s="13" t="s">
        <v>90</v>
      </c>
      <c r="V241" s="13" t="s">
        <v>90</v>
      </c>
      <c r="W241" s="13" t="s">
        <v>90</v>
      </c>
      <c r="X241" s="12" t="s">
        <v>200</v>
      </c>
      <c r="Y241" s="12" t="s">
        <v>7</v>
      </c>
      <c r="Z241" s="12" t="s">
        <v>92</v>
      </c>
      <c r="AA241" s="12"/>
      <c r="AB241" s="12"/>
      <c r="AC241" s="12"/>
      <c r="AD241" s="12"/>
      <c r="AE241" s="12"/>
      <c r="AF241" s="13" t="s">
        <v>90</v>
      </c>
      <c r="AG241" s="14" t="s">
        <v>1243</v>
      </c>
      <c r="AH241" s="13" t="s">
        <v>90</v>
      </c>
      <c r="AI241" s="4">
        <v>45209</v>
      </c>
      <c r="AJ241" s="13" t="s">
        <v>90</v>
      </c>
      <c r="AK241" s="4">
        <f>+Tabla22[[#This Row],[FECHA DE TERMINACIÓN  DEL CONTRATO ]]+120</f>
        <v>45411</v>
      </c>
      <c r="AL241" s="4">
        <f>+Tabla22[[#This Row],[OPORTUNIDAD PARA LIQUIDADAR BILATERALMENTE]]+60</f>
        <v>45471</v>
      </c>
      <c r="AM241" s="4">
        <f>+Tabla22[[#This Row],[OPORTUNIDAD PARA LIQUIDAR UNILATERALMENTE]]+720</f>
        <v>46191</v>
      </c>
      <c r="AN241" s="12" t="s">
        <v>90</v>
      </c>
    </row>
    <row r="242" spans="1:40" ht="29" x14ac:dyDescent="0.35">
      <c r="A242" s="12" t="s">
        <v>81</v>
      </c>
      <c r="B242" s="12" t="s">
        <v>1244</v>
      </c>
      <c r="C242" s="5">
        <v>45216</v>
      </c>
      <c r="D242" s="12" t="s">
        <v>511</v>
      </c>
      <c r="E242" s="6">
        <v>32209460</v>
      </c>
      <c r="F242" s="12" t="s">
        <v>1245</v>
      </c>
      <c r="G242" s="12" t="s">
        <v>1246</v>
      </c>
      <c r="H242" s="12"/>
      <c r="I242" s="22"/>
      <c r="J242" s="12"/>
      <c r="K242" s="12" t="s">
        <v>4</v>
      </c>
      <c r="L242" s="12" t="s">
        <v>24</v>
      </c>
      <c r="M242" s="12" t="s">
        <v>6</v>
      </c>
      <c r="N242" s="18">
        <f ca="1">+IF(Tabla22[[#This Row],[DÍAS PENDIENTES DE EJECUCIÓN]]&lt;=0,1,($Q$1-Tabla22[[#This Row],[FECHA ACTA DE INICIO]])/(Tabla22[[#This Row],[FECHA DE TERMINACIÓN  DEL CONTRATO ]]-Tabla22[[#This Row],[FECHA ACTA DE INICIO]]))</f>
        <v>0.50666666666666671</v>
      </c>
      <c r="O242" s="7">
        <v>14350874</v>
      </c>
      <c r="P242" s="5">
        <v>45216</v>
      </c>
      <c r="Q242" s="12" t="s">
        <v>1247</v>
      </c>
      <c r="R242" s="6">
        <f ca="1">+IF(Tabla22[[#This Row],[ESTADO ACTUAL DEL CONTRATO ]]="LIQUIDADO","OK",Tabla22[[#This Row],[FECHA DE TERMINACIÓN  DEL CONTRATO ]]-$Q$1)</f>
        <v>37</v>
      </c>
      <c r="S242" s="5">
        <v>45291</v>
      </c>
      <c r="T242" s="12"/>
      <c r="U242" s="13" t="s">
        <v>90</v>
      </c>
      <c r="V242" s="13" t="s">
        <v>90</v>
      </c>
      <c r="W242" s="13" t="s">
        <v>90</v>
      </c>
      <c r="X242" s="12" t="s">
        <v>200</v>
      </c>
      <c r="Y242" s="12" t="s">
        <v>30</v>
      </c>
      <c r="Z242" s="12" t="s">
        <v>92</v>
      </c>
      <c r="AA242" s="12"/>
      <c r="AB242" s="12"/>
      <c r="AC242" s="12"/>
      <c r="AD242" s="12"/>
      <c r="AE242" s="12"/>
      <c r="AF242" s="13" t="s">
        <v>90</v>
      </c>
      <c r="AG242" s="14" t="s">
        <v>1248</v>
      </c>
      <c r="AH242" s="13" t="s">
        <v>90</v>
      </c>
      <c r="AI242" s="4">
        <v>45216</v>
      </c>
      <c r="AJ242" s="13" t="s">
        <v>90</v>
      </c>
      <c r="AK242" s="4">
        <f>+Tabla22[[#This Row],[FECHA DE TERMINACIÓN  DEL CONTRATO ]]+120</f>
        <v>45411</v>
      </c>
      <c r="AL242" s="4">
        <f>+Tabla22[[#This Row],[OPORTUNIDAD PARA LIQUIDADAR BILATERALMENTE]]+60</f>
        <v>45471</v>
      </c>
      <c r="AM242" s="4">
        <f>+Tabla22[[#This Row],[OPORTUNIDAD PARA LIQUIDAR UNILATERALMENTE]]+720</f>
        <v>46191</v>
      </c>
      <c r="AN242" s="12" t="s">
        <v>90</v>
      </c>
    </row>
    <row r="243" spans="1:40" ht="29" x14ac:dyDescent="0.35">
      <c r="A243" s="12" t="s">
        <v>81</v>
      </c>
      <c r="B243" s="12" t="s">
        <v>1249</v>
      </c>
      <c r="C243" s="5">
        <v>45219</v>
      </c>
      <c r="D243" s="12" t="s">
        <v>1250</v>
      </c>
      <c r="E243" s="6">
        <v>98708707</v>
      </c>
      <c r="F243" s="12" t="s">
        <v>1251</v>
      </c>
      <c r="G243" s="12" t="s">
        <v>1252</v>
      </c>
      <c r="H243" s="12"/>
      <c r="I243" s="22"/>
      <c r="J243" s="12"/>
      <c r="K243" s="12" t="s">
        <v>4</v>
      </c>
      <c r="L243" s="12" t="s">
        <v>24</v>
      </c>
      <c r="M243" s="12" t="s">
        <v>6</v>
      </c>
      <c r="N243" s="18">
        <f ca="1">+IF(Tabla22[[#This Row],[DÍAS PENDIENTES DE EJECUCIÓN]]&lt;=0,1,($Q$1-Tabla22[[#This Row],[FECHA ACTA DE INICIO]])/(Tabla22[[#This Row],[FECHA DE TERMINACIÓN  DEL CONTRATO ]]-Tabla22[[#This Row],[FECHA ACTA DE INICIO]]))</f>
        <v>0.4861111111111111</v>
      </c>
      <c r="O243" s="7">
        <v>7000000</v>
      </c>
      <c r="P243" s="5">
        <v>45219</v>
      </c>
      <c r="Q243" s="12" t="s">
        <v>1253</v>
      </c>
      <c r="R243" s="6">
        <f ca="1">+IF(Tabla22[[#This Row],[ESTADO ACTUAL DEL CONTRATO ]]="LIQUIDADO","OK",Tabla22[[#This Row],[FECHA DE TERMINACIÓN  DEL CONTRATO ]]-$Q$1)</f>
        <v>37</v>
      </c>
      <c r="S243" s="5">
        <v>45291</v>
      </c>
      <c r="T243" s="12"/>
      <c r="U243" s="13" t="s">
        <v>90</v>
      </c>
      <c r="V243" s="13" t="s">
        <v>90</v>
      </c>
      <c r="W243" s="13" t="s">
        <v>90</v>
      </c>
      <c r="X243" s="12" t="s">
        <v>200</v>
      </c>
      <c r="Y243" s="12" t="s">
        <v>7</v>
      </c>
      <c r="Z243" s="12" t="s">
        <v>92</v>
      </c>
      <c r="AA243" s="12"/>
      <c r="AB243" s="12"/>
      <c r="AC243" s="12"/>
      <c r="AD243" s="12"/>
      <c r="AE243" s="12"/>
      <c r="AF243" s="13" t="s">
        <v>90</v>
      </c>
      <c r="AG243" s="14" t="s">
        <v>1254</v>
      </c>
      <c r="AH243" s="13" t="s">
        <v>90</v>
      </c>
      <c r="AI243" s="4">
        <v>45218</v>
      </c>
      <c r="AJ243" s="13" t="s">
        <v>90</v>
      </c>
      <c r="AK243" s="4">
        <f>+Tabla22[[#This Row],[FECHA DE TERMINACIÓN  DEL CONTRATO ]]+120</f>
        <v>45411</v>
      </c>
      <c r="AL243" s="4">
        <f>+Tabla22[[#This Row],[OPORTUNIDAD PARA LIQUIDADAR BILATERALMENTE]]+60</f>
        <v>45471</v>
      </c>
      <c r="AM243" s="4">
        <f>+Tabla22[[#This Row],[OPORTUNIDAD PARA LIQUIDAR UNILATERALMENTE]]+720</f>
        <v>46191</v>
      </c>
      <c r="AN243" s="12" t="s">
        <v>90</v>
      </c>
    </row>
    <row r="244" spans="1:40" ht="29" x14ac:dyDescent="0.35">
      <c r="A244" s="12" t="s">
        <v>81</v>
      </c>
      <c r="B244" s="12" t="s">
        <v>1255</v>
      </c>
      <c r="C244" s="5">
        <v>45222</v>
      </c>
      <c r="D244" s="12" t="s">
        <v>1256</v>
      </c>
      <c r="E244" s="6">
        <v>70078226</v>
      </c>
      <c r="F244" s="12" t="s">
        <v>1257</v>
      </c>
      <c r="G244" s="12" t="s">
        <v>1258</v>
      </c>
      <c r="H244" s="12"/>
      <c r="I244" s="22"/>
      <c r="J244" s="12"/>
      <c r="K244" s="12" t="s">
        <v>4</v>
      </c>
      <c r="L244" s="12" t="s">
        <v>24</v>
      </c>
      <c r="M244" s="12" t="s">
        <v>6</v>
      </c>
      <c r="N244" s="18">
        <f ca="1">+IF(Tabla22[[#This Row],[DÍAS PENDIENTES DE EJECUCIÓN]]&lt;=0,1,($Q$1-Tabla22[[#This Row],[FECHA ACTA DE INICIO]])/(Tabla22[[#This Row],[FECHA DE TERMINACIÓN  DEL CONTRATO ]]-Tabla22[[#This Row],[FECHA ACTA DE INICIO]]))</f>
        <v>0.46376811594202899</v>
      </c>
      <c r="O244" s="7">
        <v>15000000</v>
      </c>
      <c r="P244" s="5">
        <v>45222</v>
      </c>
      <c r="Q244" s="12" t="s">
        <v>1259</v>
      </c>
      <c r="R244" s="6">
        <f ca="1">+IF(Tabla22[[#This Row],[ESTADO ACTUAL DEL CONTRATO ]]="LIQUIDADO","OK",Tabla22[[#This Row],[FECHA DE TERMINACIÓN  DEL CONTRATO ]]-$Q$1)</f>
        <v>37</v>
      </c>
      <c r="S244" s="5">
        <v>45291</v>
      </c>
      <c r="T244" s="12"/>
      <c r="U244" s="13" t="s">
        <v>90</v>
      </c>
      <c r="V244" s="13" t="s">
        <v>90</v>
      </c>
      <c r="W244" s="13" t="s">
        <v>90</v>
      </c>
      <c r="X244" s="12" t="s">
        <v>200</v>
      </c>
      <c r="Y244" s="12" t="s">
        <v>7</v>
      </c>
      <c r="Z244" s="12" t="s">
        <v>92</v>
      </c>
      <c r="AA244" s="12"/>
      <c r="AB244" s="12"/>
      <c r="AC244" s="12"/>
      <c r="AD244" s="12"/>
      <c r="AE244" s="12"/>
      <c r="AF244" s="13" t="s">
        <v>90</v>
      </c>
      <c r="AG244" s="14" t="s">
        <v>1260</v>
      </c>
      <c r="AH244" s="13" t="s">
        <v>90</v>
      </c>
      <c r="AI244" s="4">
        <v>45219</v>
      </c>
      <c r="AJ244" s="13" t="s">
        <v>90</v>
      </c>
      <c r="AK244" s="4">
        <f>+Tabla22[[#This Row],[FECHA DE TERMINACIÓN  DEL CONTRATO ]]+120</f>
        <v>45411</v>
      </c>
      <c r="AL244" s="4">
        <f>+Tabla22[[#This Row],[OPORTUNIDAD PARA LIQUIDADAR BILATERALMENTE]]+60</f>
        <v>45471</v>
      </c>
      <c r="AM244" s="4">
        <f>+Tabla22[[#This Row],[OPORTUNIDAD PARA LIQUIDAR UNILATERALMENTE]]+720</f>
        <v>46191</v>
      </c>
      <c r="AN244" s="12" t="s">
        <v>90</v>
      </c>
    </row>
    <row r="245" spans="1:40" ht="29" x14ac:dyDescent="0.35">
      <c r="A245" s="12" t="s">
        <v>81</v>
      </c>
      <c r="B245" s="12" t="s">
        <v>1261</v>
      </c>
      <c r="C245" s="5">
        <v>45223</v>
      </c>
      <c r="D245" s="12" t="s">
        <v>1262</v>
      </c>
      <c r="E245" s="6">
        <v>79880227</v>
      </c>
      <c r="F245" s="12" t="s">
        <v>929</v>
      </c>
      <c r="G245" s="12" t="s">
        <v>1263</v>
      </c>
      <c r="H245" s="12"/>
      <c r="I245" s="22"/>
      <c r="J245" s="12"/>
      <c r="K245" s="12" t="s">
        <v>4</v>
      </c>
      <c r="L245" s="12" t="s">
        <v>24</v>
      </c>
      <c r="M245" s="12" t="s">
        <v>6</v>
      </c>
      <c r="N245" s="18">
        <f ca="1">+IF(Tabla22[[#This Row],[DÍAS PENDIENTES DE EJECUCIÓN]]&lt;=0,1,($Q$1-Tabla22[[#This Row],[FECHA ACTA DE INICIO]])/(Tabla22[[#This Row],[FECHA DE TERMINACIÓN  DEL CONTRATO ]]-Tabla22[[#This Row],[FECHA ACTA DE INICIO]]))</f>
        <v>0.45588235294117646</v>
      </c>
      <c r="O245" s="7">
        <v>18000000</v>
      </c>
      <c r="P245" s="5">
        <v>45223</v>
      </c>
      <c r="Q245" s="12" t="s">
        <v>1264</v>
      </c>
      <c r="R245" s="6">
        <f ca="1">+IF(Tabla22[[#This Row],[ESTADO ACTUAL DEL CONTRATO ]]="LIQUIDADO","OK",Tabla22[[#This Row],[FECHA DE TERMINACIÓN  DEL CONTRATO ]]-$Q$1)</f>
        <v>37</v>
      </c>
      <c r="S245" s="5">
        <v>45291</v>
      </c>
      <c r="T245" s="12"/>
      <c r="U245" s="13" t="s">
        <v>90</v>
      </c>
      <c r="V245" s="13" t="s">
        <v>90</v>
      </c>
      <c r="W245" s="13" t="s">
        <v>90</v>
      </c>
      <c r="X245" s="12" t="s">
        <v>200</v>
      </c>
      <c r="Y245" s="12" t="s">
        <v>7</v>
      </c>
      <c r="Z245" s="12" t="s">
        <v>92</v>
      </c>
      <c r="AA245" s="12"/>
      <c r="AB245" s="12"/>
      <c r="AC245" s="12"/>
      <c r="AD245" s="12"/>
      <c r="AE245" s="12"/>
      <c r="AF245" s="13" t="s">
        <v>90</v>
      </c>
      <c r="AG245" s="14" t="s">
        <v>1265</v>
      </c>
      <c r="AH245" s="13" t="s">
        <v>90</v>
      </c>
      <c r="AI245" s="4">
        <v>45223</v>
      </c>
      <c r="AJ245" s="13" t="s">
        <v>90</v>
      </c>
      <c r="AK245" s="4">
        <f>+Tabla22[[#This Row],[FECHA DE TERMINACIÓN  DEL CONTRATO ]]+120</f>
        <v>45411</v>
      </c>
      <c r="AL245" s="4">
        <f>+Tabla22[[#This Row],[OPORTUNIDAD PARA LIQUIDADAR BILATERALMENTE]]+60</f>
        <v>45471</v>
      </c>
      <c r="AM245" s="4">
        <f>+Tabla22[[#This Row],[OPORTUNIDAD PARA LIQUIDAR UNILATERALMENTE]]+720</f>
        <v>46191</v>
      </c>
      <c r="AN245" s="12" t="s">
        <v>90</v>
      </c>
    </row>
    <row r="246" spans="1:40" ht="29" x14ac:dyDescent="0.35">
      <c r="A246" s="12" t="s">
        <v>81</v>
      </c>
      <c r="B246" s="12" t="s">
        <v>1266</v>
      </c>
      <c r="C246" s="5">
        <v>45224</v>
      </c>
      <c r="D246" s="12" t="s">
        <v>1219</v>
      </c>
      <c r="E246" s="6">
        <v>1036951750</v>
      </c>
      <c r="F246" s="12" t="s">
        <v>1220</v>
      </c>
      <c r="G246" s="12" t="s">
        <v>1267</v>
      </c>
      <c r="H246" s="12"/>
      <c r="I246" s="22"/>
      <c r="J246" s="12"/>
      <c r="K246" s="12" t="s">
        <v>4</v>
      </c>
      <c r="L246" s="12" t="s">
        <v>24</v>
      </c>
      <c r="M246" s="12" t="s">
        <v>6</v>
      </c>
      <c r="N246" s="18">
        <f ca="1">+IF(Tabla22[[#This Row],[DÍAS PENDIENTES DE EJECUCIÓN]]&lt;=0,1,($Q$1-Tabla22[[#This Row],[FECHA ACTA DE INICIO]])/(Tabla22[[#This Row],[FECHA DE TERMINACIÓN  DEL CONTRATO ]]-Tabla22[[#This Row],[FECHA ACTA DE INICIO]]))</f>
        <v>0.44776119402985076</v>
      </c>
      <c r="O246" s="7">
        <v>1000000</v>
      </c>
      <c r="P246" s="5">
        <v>45224</v>
      </c>
      <c r="Q246" s="12" t="s">
        <v>1268</v>
      </c>
      <c r="R246" s="6">
        <f ca="1">+IF(Tabla22[[#This Row],[ESTADO ACTUAL DEL CONTRATO ]]="LIQUIDADO","OK",Tabla22[[#This Row],[FECHA DE TERMINACIÓN  DEL CONTRATO ]]-$Q$1)</f>
        <v>37</v>
      </c>
      <c r="S246" s="5">
        <v>45291</v>
      </c>
      <c r="T246" s="12"/>
      <c r="U246" s="13" t="s">
        <v>90</v>
      </c>
      <c r="V246" s="13" t="s">
        <v>90</v>
      </c>
      <c r="W246" s="13" t="s">
        <v>90</v>
      </c>
      <c r="X246" s="12" t="s">
        <v>200</v>
      </c>
      <c r="Y246" s="12" t="s">
        <v>7</v>
      </c>
      <c r="Z246" s="12" t="s">
        <v>92</v>
      </c>
      <c r="AA246" s="12"/>
      <c r="AB246" s="12"/>
      <c r="AC246" s="12"/>
      <c r="AD246" s="12"/>
      <c r="AE246" s="12"/>
      <c r="AF246" s="13" t="s">
        <v>90</v>
      </c>
      <c r="AG246" s="14" t="s">
        <v>1269</v>
      </c>
      <c r="AH246" s="13" t="s">
        <v>90</v>
      </c>
      <c r="AI246" s="4">
        <v>45224</v>
      </c>
      <c r="AJ246" s="13" t="s">
        <v>90</v>
      </c>
      <c r="AK246" s="4">
        <f>+Tabla22[[#This Row],[FECHA DE TERMINACIÓN  DEL CONTRATO ]]+120</f>
        <v>45411</v>
      </c>
      <c r="AL246" s="4">
        <f>+Tabla22[[#This Row],[OPORTUNIDAD PARA LIQUIDADAR BILATERALMENTE]]+60</f>
        <v>45471</v>
      </c>
      <c r="AM246" s="4">
        <f>+Tabla22[[#This Row],[OPORTUNIDAD PARA LIQUIDAR UNILATERALMENTE]]+720</f>
        <v>46191</v>
      </c>
      <c r="AN246" s="12" t="s">
        <v>90</v>
      </c>
    </row>
    <row r="247" spans="1:40" ht="29" x14ac:dyDescent="0.35">
      <c r="A247" s="12" t="s">
        <v>81</v>
      </c>
      <c r="B247" s="12" t="s">
        <v>1270</v>
      </c>
      <c r="C247" s="5">
        <v>45231</v>
      </c>
      <c r="D247" s="12" t="s">
        <v>88</v>
      </c>
      <c r="E247" s="6" t="s">
        <v>89</v>
      </c>
      <c r="F247" s="12" t="s">
        <v>1271</v>
      </c>
      <c r="G247" s="12" t="s">
        <v>1272</v>
      </c>
      <c r="H247" s="12"/>
      <c r="I247" s="22"/>
      <c r="J247" s="12"/>
      <c r="K247" s="12" t="s">
        <v>4</v>
      </c>
      <c r="L247" s="12" t="s">
        <v>5</v>
      </c>
      <c r="M247" s="12" t="s">
        <v>6</v>
      </c>
      <c r="N247" s="18">
        <f ca="1">+IF(Tabla22[[#This Row],[DÍAS PENDIENTES DE EJECUCIÓN]]&lt;=0,1,($Q$1-Tabla22[[#This Row],[FECHA ACTA DE INICIO]])/(Tabla22[[#This Row],[FECHA DE TERMINACIÓN  DEL CONTRATO ]]-Tabla22[[#This Row],[FECHA ACTA DE INICIO]]))</f>
        <v>0.38333333333333336</v>
      </c>
      <c r="O247" s="7">
        <v>40684039</v>
      </c>
      <c r="P247" s="5">
        <v>45231</v>
      </c>
      <c r="Q247" s="12" t="s">
        <v>514</v>
      </c>
      <c r="R247" s="6">
        <f ca="1">+IF(Tabla22[[#This Row],[ESTADO ACTUAL DEL CONTRATO ]]="LIQUIDADO","OK",Tabla22[[#This Row],[FECHA DE TERMINACIÓN  DEL CONTRATO ]]-$Q$1)</f>
        <v>37</v>
      </c>
      <c r="S247" s="5">
        <v>45291</v>
      </c>
      <c r="T247" s="12"/>
      <c r="U247" s="13" t="s">
        <v>90</v>
      </c>
      <c r="V247" s="13" t="s">
        <v>90</v>
      </c>
      <c r="W247" s="13" t="s">
        <v>90</v>
      </c>
      <c r="X247" s="12" t="s">
        <v>1273</v>
      </c>
      <c r="Y247" s="12" t="s">
        <v>33</v>
      </c>
      <c r="Z247" s="12" t="s">
        <v>92</v>
      </c>
      <c r="AA247" s="12" t="s">
        <v>574</v>
      </c>
      <c r="AB247" s="12"/>
      <c r="AC247" s="12"/>
      <c r="AD247" s="12"/>
      <c r="AE247" s="12"/>
      <c r="AF247" s="13" t="s">
        <v>90</v>
      </c>
      <c r="AG247" s="14" t="s">
        <v>1274</v>
      </c>
      <c r="AH247" s="13" t="s">
        <v>90</v>
      </c>
      <c r="AI247" s="4">
        <v>45230</v>
      </c>
      <c r="AJ247" s="13" t="s">
        <v>90</v>
      </c>
      <c r="AK247" s="4">
        <f>+Tabla22[[#This Row],[FECHA DE TERMINACIÓN  DEL CONTRATO ]]+120</f>
        <v>45411</v>
      </c>
      <c r="AL247" s="4">
        <f>+Tabla22[[#This Row],[OPORTUNIDAD PARA LIQUIDADAR BILATERALMENTE]]+60</f>
        <v>45471</v>
      </c>
      <c r="AM247" s="4">
        <f>+Tabla22[[#This Row],[OPORTUNIDAD PARA LIQUIDAR UNILATERALMENTE]]+720</f>
        <v>46191</v>
      </c>
      <c r="AN247" s="12" t="s">
        <v>90</v>
      </c>
    </row>
    <row r="248" spans="1:40" ht="29" x14ac:dyDescent="0.35">
      <c r="A248" s="12" t="s">
        <v>81</v>
      </c>
      <c r="B248" s="12" t="s">
        <v>1275</v>
      </c>
      <c r="C248" s="5">
        <v>45231</v>
      </c>
      <c r="D248" s="12" t="s">
        <v>139</v>
      </c>
      <c r="E248" s="6" t="s">
        <v>140</v>
      </c>
      <c r="F248" s="12" t="s">
        <v>1276</v>
      </c>
      <c r="G248" s="12" t="s">
        <v>1277</v>
      </c>
      <c r="H248" s="12"/>
      <c r="I248" s="22"/>
      <c r="J248" s="12"/>
      <c r="K248" s="12" t="s">
        <v>4</v>
      </c>
      <c r="L248" s="12" t="s">
        <v>5</v>
      </c>
      <c r="M248" s="12" t="s">
        <v>6</v>
      </c>
      <c r="N248" s="18">
        <f ca="1">+IF(Tabla22[[#This Row],[DÍAS PENDIENTES DE EJECUCIÓN]]&lt;=0,1,($Q$1-Tabla22[[#This Row],[FECHA ACTA DE INICIO]])/(Tabla22[[#This Row],[FECHA DE TERMINACIÓN  DEL CONTRATO ]]-Tabla22[[#This Row],[FECHA ACTA DE INICIO]]))</f>
        <v>0.38333333333333336</v>
      </c>
      <c r="O248" s="7">
        <v>4072298</v>
      </c>
      <c r="P248" s="5">
        <v>45231</v>
      </c>
      <c r="Q248" s="12" t="s">
        <v>514</v>
      </c>
      <c r="R248" s="6">
        <f ca="1">+IF(Tabla22[[#This Row],[ESTADO ACTUAL DEL CONTRATO ]]="LIQUIDADO","OK",Tabla22[[#This Row],[FECHA DE TERMINACIÓN  DEL CONTRATO ]]-$Q$1)</f>
        <v>37</v>
      </c>
      <c r="S248" s="5">
        <v>45291</v>
      </c>
      <c r="T248" s="12"/>
      <c r="U248" s="13" t="s">
        <v>90</v>
      </c>
      <c r="V248" s="13" t="s">
        <v>90</v>
      </c>
      <c r="W248" s="13" t="s">
        <v>90</v>
      </c>
      <c r="X248" s="12" t="s">
        <v>1273</v>
      </c>
      <c r="Y248" s="12" t="s">
        <v>37</v>
      </c>
      <c r="Z248" s="12" t="s">
        <v>92</v>
      </c>
      <c r="AA248" s="12" t="s">
        <v>1278</v>
      </c>
      <c r="AB248" s="12"/>
      <c r="AC248" s="12"/>
      <c r="AD248" s="12"/>
      <c r="AE248" s="12"/>
      <c r="AF248" s="13" t="s">
        <v>90</v>
      </c>
      <c r="AG248" s="14" t="s">
        <v>1279</v>
      </c>
      <c r="AH248" s="13" t="s">
        <v>90</v>
      </c>
      <c r="AI248" s="4">
        <v>45230</v>
      </c>
      <c r="AJ248" s="13" t="s">
        <v>90</v>
      </c>
      <c r="AK248" s="4">
        <f>+Tabla22[[#This Row],[FECHA DE TERMINACIÓN  DEL CONTRATO ]]+120</f>
        <v>45411</v>
      </c>
      <c r="AL248" s="4">
        <f>+Tabla22[[#This Row],[OPORTUNIDAD PARA LIQUIDADAR BILATERALMENTE]]+60</f>
        <v>45471</v>
      </c>
      <c r="AM248" s="4">
        <f>+Tabla22[[#This Row],[OPORTUNIDAD PARA LIQUIDAR UNILATERALMENTE]]+720</f>
        <v>46191</v>
      </c>
      <c r="AN248" s="12" t="s">
        <v>90</v>
      </c>
    </row>
  </sheetData>
  <mergeCells count="4">
    <mergeCell ref="H1:J1"/>
    <mergeCell ref="U1:W1"/>
    <mergeCell ref="AF1:AG1"/>
    <mergeCell ref="AH1:AI1"/>
  </mergeCells>
  <phoneticPr fontId="6" type="noConversion"/>
  <conditionalFormatting sqref="R206:R208">
    <cfRule type="iconSet" priority="10">
      <iconSet iconSet="3Symbols">
        <cfvo type="percent" val="0"/>
        <cfvo type="num" val="30"/>
        <cfvo type="num" val="90"/>
      </iconSet>
    </cfRule>
  </conditionalFormatting>
  <conditionalFormatting sqref="R201:R205">
    <cfRule type="iconSet" priority="9">
      <iconSet iconSet="3Symbols">
        <cfvo type="percent" val="0"/>
        <cfvo type="num" val="30"/>
        <cfvo type="num" val="90"/>
      </iconSet>
    </cfRule>
  </conditionalFormatting>
  <conditionalFormatting sqref="R209:R216">
    <cfRule type="iconSet" priority="8">
      <iconSet iconSet="3Symbols">
        <cfvo type="percent" val="0"/>
        <cfvo type="num" val="30"/>
        <cfvo type="num" val="90"/>
      </iconSet>
    </cfRule>
  </conditionalFormatting>
  <conditionalFormatting sqref="R217:R225">
    <cfRule type="iconSet" priority="7">
      <iconSet iconSet="3Symbols">
        <cfvo type="percent" val="0"/>
        <cfvo type="num" val="30"/>
        <cfvo type="num" val="90"/>
      </iconSet>
    </cfRule>
  </conditionalFormatting>
  <conditionalFormatting sqref="R3:R200 R248">
    <cfRule type="iconSet" priority="80">
      <iconSet iconSet="3Symbols">
        <cfvo type="percent" val="0"/>
        <cfvo type="num" val="30"/>
        <cfvo type="num" val="90"/>
      </iconSet>
    </cfRule>
  </conditionalFormatting>
  <conditionalFormatting sqref="R238:R247">
    <cfRule type="iconSet" priority="4">
      <iconSet iconSet="3Symbols">
        <cfvo type="percent" val="0"/>
        <cfvo type="num" val="30"/>
        <cfvo type="num" val="90"/>
      </iconSet>
    </cfRule>
  </conditionalFormatting>
  <conditionalFormatting sqref="R227">
    <cfRule type="iconSet" priority="3">
      <iconSet iconSet="3Symbols">
        <cfvo type="percent" val="0"/>
        <cfvo type="num" val="30"/>
        <cfvo type="num" val="90"/>
      </iconSet>
    </cfRule>
  </conditionalFormatting>
  <conditionalFormatting sqref="R226">
    <cfRule type="iconSet" priority="82">
      <iconSet iconSet="3Symbols">
        <cfvo type="percent" val="0"/>
        <cfvo type="num" val="30"/>
        <cfvo type="num" val="90"/>
      </iconSet>
    </cfRule>
  </conditionalFormatting>
  <conditionalFormatting sqref="R228:R232">
    <cfRule type="iconSet" priority="84">
      <iconSet iconSet="3Symbols">
        <cfvo type="percent" val="0"/>
        <cfvo type="num" val="30"/>
        <cfvo type="num" val="90"/>
      </iconSet>
    </cfRule>
  </conditionalFormatting>
  <conditionalFormatting sqref="R233:R237">
    <cfRule type="iconSet" priority="85">
      <iconSet iconSet="3Symbols">
        <cfvo type="percent" val="0"/>
        <cfvo type="num" val="30"/>
        <cfvo type="num" val="90"/>
      </iconSet>
    </cfRule>
  </conditionalFormatting>
  <hyperlinks>
    <hyperlink ref="AB8" r:id="rId1" display="https://www.contratos.gov.co/consultas/detalleProceso.do?numConstancia=21-15-12011417&amp;g-recaptcha-response=03AGdBq25tOs1e3LJIqceFU4E7_wGeMNmnWyT0W55ECwO1iq0RxZWqoBSMWVEATtvFr_AoAFqirK0oaFgvLI96IMB0RZ6txirGFOZps0P-O1mdabrKxTsoYGP7e1OUQEV6Zgl5N5JVQqmGhnlZdeKrAsZvydOzrHn-87suc2cuzC0-hJutPGqDavLuNtFIxWP9yXrqNaFcLfEN8yV0fZu2RTElWAZB2lArcyyJx4jb1HleMANYzVePRRTxNgXug2k8my9Z-DLq8nc9U_2peycvIsmnDcHovOcDmp__XTqAfbDKGWE7wNmNVIDoE_mT16OWkpMVQg8OVmWoDmp9OnAPffftO0fyEU0ZWKB7CoRqLCEOVUiPPzMY7PD02vZUrlJxFzNOt09gdbYJiKSw069hR8RD6jPXWxKY2gw5XdIKsmLStEAnriaplkLhwZdCMNVZjqeBi4fl0PF9CYCbROXyXeehxiLrYdcJZw" xr:uid="{73C61836-69F9-4055-8F94-DFAC0D559358}"/>
    <hyperlink ref="AG29" r:id="rId2" xr:uid="{DD155D7D-D56B-46BC-9E0F-9A6A1EC70A3B}"/>
    <hyperlink ref="AG18" r:id="rId3" xr:uid="{2CF82AEA-B794-443B-A085-D9A30ACBCDAE}"/>
    <hyperlink ref="AG93" r:id="rId4" xr:uid="{CAF30874-4F6A-467A-AD92-0A1D26D3991D}"/>
    <hyperlink ref="AG94" r:id="rId5" xr:uid="{34DF8AF2-C5D9-4CC3-BA04-2E6A2C87873E}"/>
    <hyperlink ref="AG131" r:id="rId6" xr:uid="{8D5E2790-F828-4578-BE70-BCC43EF4977F}"/>
  </hyperlinks>
  <pageMargins left="0.7" right="0.7" top="0.75" bottom="0.75" header="0.3" footer="0.3"/>
  <pageSetup paperSize="9" scale="13" fitToHeight="0" orientation="portrait" r:id="rId7"/>
  <drawing r:id="rId8"/>
  <tableParts count="1">
    <tablePart r:id="rId9"/>
  </tableParts>
  <extLst>
    <ext xmlns:x14="http://schemas.microsoft.com/office/spreadsheetml/2009/9/main" uri="{CCE6A557-97BC-4b89-ADB6-D9C93CAAB3DF}">
      <x14:dataValidations xmlns:xm="http://schemas.microsoft.com/office/excel/2006/main" count="6">
        <x14:dataValidation type="list" allowBlank="1" showInputMessage="1" showErrorMessage="1" xr:uid="{13521B98-CBFD-4BCB-8D5D-2761AABD832E}">
          <x14:formula1>
            <xm:f>#REF!</xm:f>
          </x14:formula1>
          <xm:sqref>L3:L179 L181:L237 L248</xm:sqref>
        </x14:dataValidation>
        <x14:dataValidation type="list" allowBlank="1" showInputMessage="1" showErrorMessage="1" xr:uid="{C78E6A72-3CC6-4DE4-8134-57ACDCDA9CF1}">
          <x14:formula1>
            <xm:f>#REF!</xm:f>
          </x14:formula1>
          <xm:sqref>L180</xm:sqref>
        </x14:dataValidation>
        <x14:dataValidation type="list" allowBlank="1" showInputMessage="1" showErrorMessage="1" xr:uid="{3D52F012-28FA-4A05-9612-92D75937DC5F}">
          <x14:formula1>
            <xm:f>#REF!</xm:f>
          </x14:formula1>
          <xm:sqref>K3:K248</xm:sqref>
        </x14:dataValidation>
        <x14:dataValidation type="list" allowBlank="1" showInputMessage="1" showErrorMessage="1" xr:uid="{08C970A1-8EA9-49D5-A203-6343C6B7FC21}">
          <x14:formula1>
            <xm:f>#REF!</xm:f>
          </x14:formula1>
          <xm:sqref>M4:M1048576</xm:sqref>
        </x14:dataValidation>
        <x14:dataValidation type="list" allowBlank="1" showInputMessage="1" showErrorMessage="1" xr:uid="{073245CD-B4AF-401A-A0BA-4BC85F747F0F}">
          <x14:formula1>
            <xm:f>#REF!</xm:f>
          </x14:formula1>
          <xm:sqref>Y8:Y1048576</xm:sqref>
        </x14:dataValidation>
        <x14:dataValidation type="list" allowBlank="1" showInputMessage="1" showErrorMessage="1" xr:uid="{C24CA850-5FA2-49A7-8838-68537FAA4424}">
          <x14:formula1>
            <xm:f>#REF!</xm:f>
          </x14:formula1>
          <xm:sqref>L238:L247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D650265ACDFFE459C55613E4F70CF57" ma:contentTypeVersion="23" ma:contentTypeDescription="Crear nuevo documento." ma:contentTypeScope="" ma:versionID="e9619b7e623bfcd0ed603ffbba938739">
  <xsd:schema xmlns:xsd="http://www.w3.org/2001/XMLSchema" xmlns:xs="http://www.w3.org/2001/XMLSchema" xmlns:p="http://schemas.microsoft.com/office/2006/metadata/properties" xmlns:ns2="d6086183-30b8-40da-bade-d808c7aea602" xmlns:ns3="731fd8d5-08ea-40fa-ba7c-6b9c63fd4b5d" targetNamespace="http://schemas.microsoft.com/office/2006/metadata/properties" ma:root="true" ma:fieldsID="1db731a26e688b2c5b689793d7a1ead0" ns2:_="" ns3:_="">
    <xsd:import namespace="d6086183-30b8-40da-bade-d808c7aea602"/>
    <xsd:import namespace="731fd8d5-08ea-40fa-ba7c-6b9c63fd4b5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Proveedor" minOccurs="0"/>
                <xsd:element ref="ns2:_x0070_z04" minOccurs="0"/>
                <xsd:element ref="ns2:_x0075_j54" minOccurs="0"/>
                <xsd:element ref="ns2:vbdm" minOccurs="0"/>
                <xsd:element ref="ns2:MediaLengthInSeconds"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086183-30b8-40da-bade-d808c7aea6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Proveedor" ma:index="20" nillable="true" ma:displayName="Proveedor" ma:format="Dropdown" ma:internalName="Proveedor">
      <xsd:simpleType>
        <xsd:restriction base="dms:Text">
          <xsd:maxLength value="255"/>
        </xsd:restriction>
      </xsd:simpleType>
    </xsd:element>
    <xsd:element name="_x0070_z04" ma:index="21" nillable="true" ma:displayName="Texto" ma:internalName="_x0070_z04">
      <xsd:simpleType>
        <xsd:restriction base="dms:Text"/>
      </xsd:simpleType>
    </xsd:element>
    <xsd:element name="_x0075_j54" ma:index="22" nillable="true" ma:displayName="PERIODO" ma:internalName="_x0075_j54">
      <xsd:simpleType>
        <xsd:restriction base="dms:Text"/>
      </xsd:simpleType>
    </xsd:element>
    <xsd:element name="vbdm" ma:index="23" nillable="true" ma:displayName="Periodo" ma:internalName="vbdm">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1fd8d5-08ea-40fa-ba7c-6b9c63fd4b5d"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473b7b9-2770-4e29-98f4-2a526a1d1011}" ma:internalName="TaxCatchAll" ma:showField="CatchAllData" ma:web="731fd8d5-08ea-40fa-ba7c-6b9c63fd4b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31fd8d5-08ea-40fa-ba7c-6b9c63fd4b5d" xsi:nil="true"/>
    <Proveedor xmlns="d6086183-30b8-40da-bade-d808c7aea602" xsi:nil="true"/>
    <vbdm xmlns="d6086183-30b8-40da-bade-d808c7aea602" xsi:nil="true"/>
    <_x0075_j54 xmlns="d6086183-30b8-40da-bade-d808c7aea602" xsi:nil="true"/>
    <_x0070_z04 xmlns="d6086183-30b8-40da-bade-d808c7aea602" xsi:nil="true"/>
  </documentManagement>
</p:properties>
</file>

<file path=customXml/itemProps1.xml><?xml version="1.0" encoding="utf-8"?>
<ds:datastoreItem xmlns:ds="http://schemas.openxmlformats.org/officeDocument/2006/customXml" ds:itemID="{64D009EE-1A7B-43E7-B542-0D4D9483581D}">
  <ds:schemaRefs>
    <ds:schemaRef ds:uri="http://schemas.microsoft.com/sharepoint/v3/contenttype/forms"/>
  </ds:schemaRefs>
</ds:datastoreItem>
</file>

<file path=customXml/itemProps2.xml><?xml version="1.0" encoding="utf-8"?>
<ds:datastoreItem xmlns:ds="http://schemas.openxmlformats.org/officeDocument/2006/customXml" ds:itemID="{F51E1899-AAEC-4D7D-80C5-246A8547C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086183-30b8-40da-bade-d808c7aea602"/>
    <ds:schemaRef ds:uri="731fd8d5-08ea-40fa-ba7c-6b9c63fd4b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D706E3-64F5-47B5-8C2D-F833672E73BE}">
  <ds:schemaRefs>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 ds:uri="http://www.w3.org/XML/1998/namespace"/>
    <ds:schemaRef ds:uri="http://purl.org/dc/elements/1.1/"/>
    <ds:schemaRef ds:uri="http://schemas.openxmlformats.org/package/2006/metadata/core-properties"/>
    <ds:schemaRef ds:uri="731fd8d5-08ea-40fa-ba7c-6b9c63fd4b5d"/>
    <ds:schemaRef ds:uri="d6086183-30b8-40da-bade-d808c7aea60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BD Matriz Contratacion 2023</vt:lpstr>
      <vt:lpstr>'BD Matriz Contratacion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 Andrea Mosquera Restrepo</dc:creator>
  <cp:keywords/>
  <dc:description/>
  <cp:lastModifiedBy>Nelsi Amparo Quintero Naranjo</cp:lastModifiedBy>
  <cp:revision/>
  <dcterms:created xsi:type="dcterms:W3CDTF">2022-01-21T18:20:40Z</dcterms:created>
  <dcterms:modified xsi:type="dcterms:W3CDTF">2023-11-24T15:55:33Z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0x0101004D650265ACDFFE459C55613E4F70CF57</vt:lpwstr>
  </property>
</Properties>
</file>