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dom-my.sharepoint.com/personal/carlos_benitez_fonvalmed_gov_co/Documents/FONVALMED/EJECUCION CONTRATO/COMITE DE GESTION Y DESEMPEÑO/2024/CIGD 29_01_2024/PLANES APROBADOS PARA PRESENTAR ANTE CIGD/"/>
    </mc:Choice>
  </mc:AlternateContent>
  <xr:revisionPtr revIDLastSave="2" documentId="8_{57EFAFC7-C3CE-4585-ADBC-325228975880}" xr6:coauthVersionLast="47" xr6:coauthVersionMax="47" xr10:uidLastSave="{53CB62E3-E655-4714-8839-9A96C8F64961}"/>
  <bookViews>
    <workbookView xWindow="-120" yWindow="-120" windowWidth="29040" windowHeight="15720" xr2:uid="{60D2B3B1-768F-403C-B179-A78792C5DD6B}"/>
  </bookViews>
  <sheets>
    <sheet name="Plan Accion 2024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1" i="1"/>
  <c r="L9" i="1"/>
  <c r="K9" i="1"/>
  <c r="I13" i="1"/>
  <c r="I11" i="1"/>
  <c r="I10" i="1"/>
  <c r="F9" i="1"/>
</calcChain>
</file>

<file path=xl/sharedStrings.xml><?xml version="1.0" encoding="utf-8"?>
<sst xmlns="http://schemas.openxmlformats.org/spreadsheetml/2006/main" count="65" uniqueCount="34">
  <si>
    <t>Plan de Acción vigencia 2024</t>
  </si>
  <si>
    <t>Responsable Reporte</t>
  </si>
  <si>
    <t>Cód Ln</t>
  </si>
  <si>
    <t>Ln</t>
  </si>
  <si>
    <t>Cód Cmp</t>
  </si>
  <si>
    <t>Cmp</t>
  </si>
  <si>
    <t>Cód Prg</t>
  </si>
  <si>
    <t>Prg</t>
  </si>
  <si>
    <t>Tipo Ind</t>
  </si>
  <si>
    <t>Cód Ind</t>
  </si>
  <si>
    <t>Nombre Indicador</t>
  </si>
  <si>
    <t>Unidad</t>
  </si>
  <si>
    <t>LB</t>
  </si>
  <si>
    <t>Meta 2020-2023</t>
  </si>
  <si>
    <t>Logro Acumulado</t>
  </si>
  <si>
    <t>Meta 2024</t>
  </si>
  <si>
    <t>Periodicidad de medición</t>
  </si>
  <si>
    <t>Avance Febrero 2023 (Acumulado)</t>
  </si>
  <si>
    <t>% Cumpl</t>
  </si>
  <si>
    <t>Descripción avance</t>
  </si>
  <si>
    <t>Avance Abril 2023 (Acumulado)</t>
  </si>
  <si>
    <t>Avance Junio 2023</t>
  </si>
  <si>
    <t>FONVALMED</t>
  </si>
  <si>
    <t>Ecociudad</t>
  </si>
  <si>
    <t>Urbanismo ecológico</t>
  </si>
  <si>
    <t>Renovación urbana integral, transformación territorial y protección a moradores</t>
  </si>
  <si>
    <t>Programa</t>
  </si>
  <si>
    <t>4.4.1.5</t>
  </si>
  <si>
    <t>Obras construidas del proyecto de valorización El Poblado</t>
  </si>
  <si>
    <t>Número</t>
  </si>
  <si>
    <t>Bimensual</t>
  </si>
  <si>
    <t>Meta 2024-2027</t>
  </si>
  <si>
    <r>
      <rPr>
        <b/>
        <sz val="11"/>
        <color theme="1"/>
        <rFont val="Calibri"/>
        <family val="2"/>
        <scheme val="minor"/>
      </rPr>
      <t>(**) Nota</t>
    </r>
    <r>
      <rPr>
        <sz val="11"/>
        <color theme="1"/>
        <rFont val="Calibri"/>
        <family val="2"/>
        <scheme val="minor"/>
      </rPr>
      <t>: El indicador 5.5.1.3 del Plan de Desarrollo 2020-2023 correspondiente a Número de proyectos con estudios de prefactibilidad elaborados se cumplió en un 100%. Lo anterior teniendo en cuenta que se realizó la entrega al Departamento Administrativo de Planeación de los proyectos de prefactibilidad de la Circunvalar (Longitudinal) Occidental y la Avenida 34 – Centro Oriental.
Para la vigencia 2024 se propone iniciar con los estudios de prefactibilidad de 2 nuevos proyectos: Continuidad de la Calle 10 bajo el Aeropuerto Enrique Olaya Herrera, y la continuidad de la Carrera 72A entre los Colores y Pedregal.
Para esto se matriculó en la plataforma SAP del Departamento Administrativo de Planeación el proyecto 200430 con un presupuesto asignado de $1.864.884.082 según el decreto 1130 de 2023 por medio del cual se liquidó el Presupuesto General del Distrito Especial de Ciencia Tecnología e Innovación de Medellín para la vigencia fiscal 2024.
Se espera que estos 2 nuevos proyectos de prefactibilidad sean incluidos en el próximo Plan de Desarrollo Distrital 2024-2027 Medellín Creemos en Vos.</t>
    </r>
  </si>
  <si>
    <r>
      <t xml:space="preserve">Proyecto 200430
Número de proyectos con estudios de prefactibilidad elaborados </t>
    </r>
    <r>
      <rPr>
        <b/>
        <sz val="10"/>
        <color theme="1"/>
        <rFont val="Arial"/>
        <family val="2"/>
      </rPr>
      <t>(**) Ver Nota.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</si>
</sst>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240A]\ * #,##0.00_-;\-[$$-240A]\ * #,##0.00_-;_-[$$-240A]\ * &quot;-&quot;??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9" fontId="0" fillId="0" borderId="0" xfId="1" applyFont="1"/>
    <xf numFmtId="165" fontId="0" fillId="0" borderId="0" xfId="1" applyNumberFormat="1" applyFont="1"/>
    <xf numFmtId="0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0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9525</xdr:rowOff>
    </xdr:from>
    <xdr:to>
      <xdr:col>0</xdr:col>
      <xdr:colOff>1352550</xdr:colOff>
      <xdr:row>1</xdr:row>
      <xdr:rowOff>914400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A2E123-19FA-4726-913E-6C4FC0552914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0025"/>
          <a:ext cx="102870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D6ED-8887-4D65-9F1E-00F5D1423166}">
  <dimension ref="A2:Y10"/>
  <sheetViews>
    <sheetView tabSelected="1" zoomScale="80" zoomScaleNormal="80" workbookViewId="0">
      <selection activeCell="G10" sqref="G10"/>
    </sheetView>
  </sheetViews>
  <sheetFormatPr baseColWidth="10" defaultColWidth="11.42578125" defaultRowHeight="15" x14ac:dyDescent="0.25"/>
  <cols>
    <col min="1" max="1" width="29.28515625" style="6" customWidth="1"/>
    <col min="2" max="2" width="6.140625" style="6" customWidth="1"/>
    <col min="3" max="3" width="19.85546875" style="6" customWidth="1"/>
    <col min="4" max="4" width="5.85546875" style="6" customWidth="1"/>
    <col min="5" max="5" width="20.5703125" style="6" customWidth="1"/>
    <col min="6" max="6" width="4.85546875" style="6" customWidth="1"/>
    <col min="7" max="7" width="18.28515625" style="6" customWidth="1"/>
    <col min="8" max="8" width="11.42578125" style="6"/>
    <col min="9" max="9" width="10.140625" style="6" customWidth="1"/>
    <col min="10" max="10" width="51" style="6" customWidth="1"/>
    <col min="11" max="11" width="10.140625" style="6" customWidth="1"/>
    <col min="12" max="13" width="11.42578125" style="6"/>
    <col min="14" max="14" width="12.85546875" style="6" customWidth="1"/>
    <col min="15" max="15" width="18" style="6" customWidth="1"/>
    <col min="16" max="16" width="19.85546875" style="6" customWidth="1"/>
    <col min="17" max="17" width="27.7109375" style="20" customWidth="1"/>
    <col min="18" max="18" width="17.5703125" style="20" customWidth="1"/>
    <col min="19" max="19" width="70.85546875" style="20" customWidth="1"/>
    <col min="20" max="20" width="24.7109375" style="20" customWidth="1"/>
    <col min="21" max="21" width="21.85546875" style="20" customWidth="1"/>
    <col min="22" max="22" width="70.85546875" style="20" customWidth="1"/>
    <col min="23" max="23" width="23.28515625" style="20" customWidth="1"/>
    <col min="24" max="24" width="11.42578125" style="20" customWidth="1"/>
    <col min="25" max="25" width="70.85546875" style="6" customWidth="1"/>
    <col min="26" max="16384" width="11.42578125" style="6"/>
  </cols>
  <sheetData>
    <row r="2" spans="1:25" ht="74.25" customHeight="1" x14ac:dyDescent="0.25">
      <c r="A2" s="5"/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48.7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9" t="s">
        <v>14</v>
      </c>
      <c r="O3" s="8" t="s">
        <v>15</v>
      </c>
      <c r="P3" s="8" t="s">
        <v>16</v>
      </c>
      <c r="Q3" s="10" t="s">
        <v>17</v>
      </c>
      <c r="R3" s="10" t="s">
        <v>18</v>
      </c>
      <c r="S3" s="11" t="s">
        <v>19</v>
      </c>
      <c r="T3" s="10" t="s">
        <v>20</v>
      </c>
      <c r="U3" s="10" t="s">
        <v>18</v>
      </c>
      <c r="V3" s="11" t="s">
        <v>19</v>
      </c>
      <c r="W3" s="10" t="s">
        <v>21</v>
      </c>
      <c r="X3" s="10" t="s">
        <v>18</v>
      </c>
      <c r="Y3" s="11" t="s">
        <v>19</v>
      </c>
    </row>
    <row r="4" spans="1:25" ht="76.5" x14ac:dyDescent="0.25">
      <c r="A4" s="12" t="s">
        <v>22</v>
      </c>
      <c r="B4" s="13">
        <v>4</v>
      </c>
      <c r="C4" s="13" t="s">
        <v>23</v>
      </c>
      <c r="D4" s="13">
        <v>4</v>
      </c>
      <c r="E4" s="13" t="s">
        <v>24</v>
      </c>
      <c r="F4" s="13">
        <v>1</v>
      </c>
      <c r="G4" s="13" t="s">
        <v>25</v>
      </c>
      <c r="H4" s="13" t="s">
        <v>26</v>
      </c>
      <c r="I4" s="14" t="s">
        <v>27</v>
      </c>
      <c r="J4" s="13" t="s">
        <v>28</v>
      </c>
      <c r="K4" s="15" t="s">
        <v>29</v>
      </c>
      <c r="L4" s="16">
        <v>18</v>
      </c>
      <c r="M4" s="17">
        <v>23</v>
      </c>
      <c r="N4" s="18">
        <v>21.67</v>
      </c>
      <c r="O4" s="18">
        <v>0.12</v>
      </c>
      <c r="P4" s="15" t="s">
        <v>30</v>
      </c>
      <c r="Q4" s="18"/>
      <c r="R4" s="18"/>
      <c r="S4" s="18"/>
      <c r="T4" s="18"/>
      <c r="U4" s="18"/>
      <c r="V4" s="18"/>
      <c r="W4" s="18"/>
      <c r="X4" s="19"/>
      <c r="Y4" s="5"/>
    </row>
    <row r="5" spans="1:25" x14ac:dyDescent="0.25">
      <c r="A5" s="12"/>
      <c r="B5" s="13"/>
      <c r="C5" s="13"/>
      <c r="D5" s="13"/>
      <c r="E5" s="13"/>
      <c r="F5" s="13"/>
      <c r="G5" s="13"/>
      <c r="H5" s="13"/>
      <c r="I5" s="14"/>
      <c r="J5" s="13"/>
      <c r="K5" s="15"/>
      <c r="L5" s="16"/>
      <c r="M5" s="27"/>
      <c r="N5" s="18"/>
      <c r="O5" s="18"/>
      <c r="P5" s="15"/>
      <c r="Q5" s="18"/>
      <c r="R5" s="18"/>
      <c r="S5" s="24"/>
      <c r="T5" s="18"/>
      <c r="U5" s="18"/>
      <c r="V5" s="24"/>
      <c r="W5" s="23"/>
      <c r="X5" s="25"/>
      <c r="Y5" s="26"/>
    </row>
    <row r="6" spans="1:25" s="38" customFormat="1" x14ac:dyDescent="0.25">
      <c r="A6" s="28"/>
      <c r="B6" s="29"/>
      <c r="C6" s="29"/>
      <c r="D6" s="29"/>
      <c r="E6" s="29"/>
      <c r="F6" s="29"/>
      <c r="G6" s="29"/>
      <c r="H6" s="29"/>
      <c r="I6" s="30"/>
      <c r="J6" s="29"/>
      <c r="K6" s="31"/>
      <c r="L6" s="31"/>
      <c r="M6" s="32"/>
      <c r="N6" s="33"/>
      <c r="O6" s="33"/>
      <c r="P6" s="31"/>
      <c r="Q6" s="34"/>
      <c r="R6" s="34"/>
      <c r="S6" s="35"/>
      <c r="T6" s="34"/>
      <c r="U6" s="34"/>
      <c r="V6" s="35"/>
      <c r="W6" s="34"/>
      <c r="X6" s="36"/>
      <c r="Y6" s="37"/>
    </row>
    <row r="7" spans="1:25" ht="48.75" customHeight="1" x14ac:dyDescent="0.25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31</v>
      </c>
      <c r="N7" s="9" t="s">
        <v>14</v>
      </c>
      <c r="O7" s="8" t="s">
        <v>15</v>
      </c>
      <c r="P7" s="8" t="s">
        <v>16</v>
      </c>
      <c r="Q7" s="10" t="s">
        <v>17</v>
      </c>
      <c r="R7" s="10" t="s">
        <v>18</v>
      </c>
      <c r="S7" s="11" t="s">
        <v>19</v>
      </c>
      <c r="T7" s="10" t="s">
        <v>20</v>
      </c>
      <c r="U7" s="10" t="s">
        <v>18</v>
      </c>
      <c r="V7" s="11" t="s">
        <v>19</v>
      </c>
      <c r="W7" s="10" t="s">
        <v>21</v>
      </c>
      <c r="X7" s="10" t="s">
        <v>18</v>
      </c>
      <c r="Y7" s="11" t="s">
        <v>19</v>
      </c>
    </row>
    <row r="8" spans="1:25" ht="90.75" customHeight="1" x14ac:dyDescent="0.25">
      <c r="A8" s="12" t="s">
        <v>22</v>
      </c>
      <c r="B8" s="13"/>
      <c r="C8" s="13"/>
      <c r="D8" s="13"/>
      <c r="E8" s="13"/>
      <c r="F8" s="13"/>
      <c r="G8" s="13"/>
      <c r="H8" s="13"/>
      <c r="I8" s="14"/>
      <c r="J8" s="13" t="s">
        <v>33</v>
      </c>
      <c r="K8" s="15" t="s">
        <v>11</v>
      </c>
      <c r="L8" s="16">
        <v>0</v>
      </c>
      <c r="M8" s="17">
        <v>2</v>
      </c>
      <c r="N8" s="18">
        <v>0</v>
      </c>
      <c r="O8" s="18">
        <v>0.25</v>
      </c>
      <c r="P8" s="15" t="s">
        <v>30</v>
      </c>
      <c r="Q8" s="18"/>
      <c r="R8" s="18"/>
      <c r="S8" s="18"/>
      <c r="T8" s="18"/>
      <c r="U8" s="18"/>
      <c r="V8" s="18"/>
      <c r="W8" s="18"/>
      <c r="X8" s="19"/>
      <c r="Y8" s="5"/>
    </row>
    <row r="10" spans="1:25" ht="188.25" customHeight="1" x14ac:dyDescent="0.25">
      <c r="F10" s="39"/>
      <c r="G10" s="39"/>
      <c r="H10" s="39"/>
      <c r="I10" s="39"/>
      <c r="J10" s="40" t="s">
        <v>32</v>
      </c>
      <c r="K10" s="40"/>
      <c r="L10" s="40"/>
      <c r="M10" s="40"/>
      <c r="N10" s="40"/>
      <c r="O10" s="40"/>
    </row>
  </sheetData>
  <mergeCells count="2">
    <mergeCell ref="B2:Y2"/>
    <mergeCell ref="J10:O10"/>
  </mergeCells>
  <conditionalFormatting sqref="I8 I4:I6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68C2D-D380-4519-9857-2DB34F9849D2}">
  <dimension ref="D9:N13"/>
  <sheetViews>
    <sheetView workbookViewId="0">
      <selection activeCell="L15" sqref="L15"/>
    </sheetView>
  </sheetViews>
  <sheetFormatPr baseColWidth="10" defaultRowHeight="15" x14ac:dyDescent="0.25"/>
  <cols>
    <col min="1" max="3" width="11.42578125" style="1"/>
    <col min="4" max="4" width="19.28515625" style="1" bestFit="1" customWidth="1"/>
    <col min="5" max="5" width="11.42578125" style="1"/>
    <col min="6" max="6" width="11.42578125" style="2"/>
    <col min="7" max="8" width="11.42578125" style="4"/>
    <col min="9" max="9" width="30" style="4" customWidth="1"/>
    <col min="10" max="10" width="31" style="4" customWidth="1"/>
    <col min="11" max="11" width="17" style="4" customWidth="1"/>
    <col min="12" max="12" width="14.28515625" style="4" customWidth="1"/>
    <col min="13" max="14" width="11.42578125" style="4"/>
    <col min="15" max="16384" width="11.42578125" style="1"/>
  </cols>
  <sheetData>
    <row r="9" spans="4:12" x14ac:dyDescent="0.25">
      <c r="D9" s="1">
        <v>1467466049</v>
      </c>
      <c r="F9" s="3">
        <f>D9/D10</f>
        <v>9.7831069933333334E-2</v>
      </c>
      <c r="I9" s="4">
        <v>1.3333330000000001</v>
      </c>
      <c r="J9" s="4">
        <v>0.33333000000000002</v>
      </c>
      <c r="K9" s="4">
        <f>J9/2</f>
        <v>0.16666500000000001</v>
      </c>
      <c r="L9" s="4">
        <f>K9</f>
        <v>0.16666500000000001</v>
      </c>
    </row>
    <row r="10" spans="4:12" x14ac:dyDescent="0.25">
      <c r="D10" s="1">
        <v>15000000000</v>
      </c>
      <c r="I10" s="4">
        <f>I9/3</f>
        <v>0.44444433333333339</v>
      </c>
    </row>
    <row r="11" spans="4:12" x14ac:dyDescent="0.25">
      <c r="I11" s="4">
        <f>I10*F9</f>
        <v>4.3480464655807051E-2</v>
      </c>
      <c r="L11" s="4">
        <f>1*F9</f>
        <v>9.7831069933333334E-2</v>
      </c>
    </row>
    <row r="13" spans="4:12" x14ac:dyDescent="0.25">
      <c r="I13" s="4">
        <f>I10+I11</f>
        <v>0.48792479798914046</v>
      </c>
      <c r="L13" s="4">
        <f>SUM(L9,L11)</f>
        <v>0.26449606993333336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Accion 2024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Carlos Alberto Benitez Aguirre</cp:lastModifiedBy>
  <dcterms:created xsi:type="dcterms:W3CDTF">2024-01-12T15:24:07Z</dcterms:created>
  <dcterms:modified xsi:type="dcterms:W3CDTF">2024-01-30T15:41:02Z</dcterms:modified>
</cp:coreProperties>
</file>